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5" yWindow="405" windowWidth="19380" windowHeight="10125"/>
  </bookViews>
  <sheets>
    <sheet name="PS 15-20-0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15-20-01'!$A$12:$L$218</definedName>
    <definedName name="_xlnm.Print_Titles" localSheetId="0">'PS 15-20-01'!$9:$12</definedName>
    <definedName name="_xlnm.Print_Area" localSheetId="0">'PS 15-20-01'!$B$1:$L$218</definedName>
  </definedNames>
  <calcPr calcId="145621"/>
</workbook>
</file>

<file path=xl/calcChain.xml><?xml version="1.0" encoding="utf-8"?>
<calcChain xmlns="http://schemas.openxmlformats.org/spreadsheetml/2006/main">
  <c r="L62" i="1" l="1"/>
  <c r="L126" i="1" l="1"/>
  <c r="L214" i="1" l="1"/>
  <c r="L210" i="1"/>
  <c r="L206" i="1"/>
  <c r="L202" i="1"/>
  <c r="L198" i="1"/>
  <c r="L194" i="1"/>
  <c r="L190" i="1"/>
  <c r="L186" i="1"/>
  <c r="L182" i="1"/>
  <c r="L178" i="1"/>
  <c r="L174" i="1"/>
  <c r="L170" i="1"/>
  <c r="L166" i="1"/>
  <c r="L162" i="1"/>
  <c r="L158" i="1"/>
  <c r="L154" i="1"/>
  <c r="L150" i="1"/>
  <c r="L146" i="1"/>
  <c r="L142" i="1"/>
  <c r="L138" i="1"/>
  <c r="L134" i="1"/>
  <c r="L130" i="1"/>
  <c r="L122" i="1"/>
  <c r="L118" i="1"/>
  <c r="L114" i="1"/>
  <c r="L110" i="1"/>
  <c r="L106" i="1"/>
  <c r="L102" i="1"/>
  <c r="L98" i="1"/>
  <c r="L94" i="1"/>
  <c r="L90" i="1"/>
  <c r="L86" i="1"/>
  <c r="L82" i="1"/>
  <c r="L78" i="1"/>
  <c r="L74" i="1"/>
  <c r="L70" i="1"/>
  <c r="L66" i="1"/>
  <c r="L58" i="1"/>
  <c r="L54" i="1"/>
  <c r="L50" i="1"/>
  <c r="L46" i="1"/>
  <c r="L42" i="1"/>
  <c r="L38" i="1"/>
  <c r="L34" i="1"/>
  <c r="L30" i="1"/>
  <c r="L26" i="1"/>
  <c r="L22" i="1"/>
  <c r="B18" i="1"/>
  <c r="L18" i="1"/>
  <c r="F16" i="1"/>
  <c r="B22" i="1" l="1"/>
  <c r="F20" i="1"/>
  <c r="F24" i="1" l="1"/>
  <c r="B26" i="1"/>
  <c r="F28" i="1" s="1"/>
  <c r="B30" i="1" l="1"/>
  <c r="F32" i="1" l="1"/>
  <c r="B34" i="1"/>
  <c r="B38" i="1" l="1"/>
  <c r="B42" i="1" s="1"/>
  <c r="F44" i="1" s="1"/>
  <c r="F36" i="1"/>
  <c r="F40" i="1" l="1"/>
  <c r="B46" i="1"/>
  <c r="F48" i="1" s="1"/>
  <c r="B50" i="1" l="1"/>
  <c r="F52" i="1" s="1"/>
  <c r="B54" i="1" l="1"/>
  <c r="B58" i="1" s="1"/>
  <c r="F60" i="1" l="1"/>
  <c r="B62" i="1"/>
  <c r="F56" i="1"/>
  <c r="F64" i="1" l="1"/>
  <c r="B66" i="1"/>
  <c r="B70" i="1" l="1"/>
  <c r="F68" i="1"/>
  <c r="F72" i="1" l="1"/>
  <c r="B74" i="1"/>
  <c r="F76" i="1" l="1"/>
  <c r="B78" i="1"/>
  <c r="F80" i="1" l="1"/>
  <c r="B82" i="1"/>
  <c r="B86" i="1" l="1"/>
  <c r="F84" i="1"/>
  <c r="B90" i="1" l="1"/>
  <c r="F88" i="1"/>
  <c r="F92" i="1" l="1"/>
  <c r="B94" i="1"/>
  <c r="B98" i="1"/>
  <c r="F100" i="1" s="1"/>
  <c r="F96" i="1" l="1"/>
  <c r="B102" i="1"/>
  <c r="F104" i="1" l="1"/>
  <c r="B106" i="1"/>
  <c r="F108" i="1" l="1"/>
  <c r="B110" i="1"/>
  <c r="F112" i="1" l="1"/>
  <c r="B114" i="1"/>
  <c r="F116" i="1" s="1"/>
  <c r="B118" i="1"/>
  <c r="F120" i="1" s="1"/>
  <c r="B122" i="1" l="1"/>
  <c r="B126" i="1" l="1"/>
  <c r="F124" i="1"/>
  <c r="B130" i="1"/>
  <c r="F132" i="1" s="1"/>
  <c r="F128" i="1" l="1"/>
  <c r="B134" i="1"/>
  <c r="F136" i="1" l="1"/>
  <c r="B138" i="1"/>
  <c r="F140" i="1" l="1"/>
  <c r="B142" i="1"/>
  <c r="L14" i="1"/>
  <c r="L218" i="1" s="1"/>
  <c r="F144" i="1" l="1"/>
  <c r="B146" i="1"/>
  <c r="F148" i="1" s="1"/>
  <c r="L1" i="4"/>
  <c r="B150" i="1" l="1"/>
  <c r="L9" i="1"/>
  <c r="B9" i="1"/>
  <c r="B154" i="1" l="1"/>
  <c r="F152" i="1"/>
  <c r="L1" i="1"/>
  <c r="F4" i="1"/>
  <c r="F156" i="1" l="1"/>
  <c r="B158" i="1"/>
  <c r="K9" i="1"/>
  <c r="F160" i="1" l="1"/>
  <c r="B162" i="1"/>
  <c r="F5" i="1"/>
  <c r="F164" i="1" l="1"/>
  <c r="B166" i="1"/>
  <c r="F168" i="1" l="1"/>
  <c r="B170" i="1"/>
  <c r="F172" i="1" s="1"/>
  <c r="B174" i="1" l="1"/>
  <c r="F176" i="1" s="1"/>
  <c r="B178" i="1" l="1"/>
  <c r="F180" i="1" s="1"/>
  <c r="B182" i="1" l="1"/>
  <c r="F184" i="1" s="1"/>
  <c r="B186" i="1" l="1"/>
  <c r="F188" i="1" s="1"/>
  <c r="B190" i="1" l="1"/>
  <c r="F192" i="1" s="1"/>
  <c r="B194" i="1" l="1"/>
  <c r="F196" i="1" s="1"/>
  <c r="B198" i="1" l="1"/>
  <c r="F200" i="1" s="1"/>
  <c r="B202" i="1" l="1"/>
  <c r="F204" i="1" s="1"/>
  <c r="B206" i="1" l="1"/>
  <c r="F208" i="1" s="1"/>
  <c r="B210" i="1" l="1"/>
  <c r="F212" i="1" s="1"/>
  <c r="B214" i="1" l="1"/>
  <c r="F216"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<sst xmlns="http://schemas.openxmlformats.org/spreadsheetml/2006/main" count="630" uniqueCount="232">
  <si>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</si>
  <si>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</si>
  <si>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</si>
  <si>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</si>
  <si>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</si>
  <si>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</si>
  <si>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</si>
  <si>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</si>
  <si>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</si>
  <si>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</si>
  <si>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</si>
  <si>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</si>
  <si>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</si>
  <si>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</si>
  <si>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</si>
  <si>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</si>
  <si>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</si>
  <si>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</si>
  <si>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</si>
  <si>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</si>
  <si>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</si>
  <si>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</si>
  <si>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</si>
  <si>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</si>
  <si>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</si>
  <si>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</si>
  <si>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</si>
  <si>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</si>
  <si>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</si>
  <si>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</si>
  <si>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</si>
  <si>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</si>
  <si>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</si>
  <si>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</si>
  <si>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</si>
  <si>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</si>
  <si>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</si>
  <si>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</si>
  <si>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</si>
  <si>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</si>
  <si>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</si>
  <si>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</si>
  <si>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</si>
  <si>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</si>
  <si>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</si>
  <si>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</si>
  <si>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</si>
  <si>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</si>
  <si>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</si>
  <si>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</si>
  <si>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</si>
  <si>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</si>
  <si>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</si>
  <si>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</si>
  <si>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</si>
  <si>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</si>
  <si>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</si>
  <si>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</si>
  <si>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</si>
  <si>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</si>
  <si>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</si>
  <si>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</si>
  <si>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</si>
  <si>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</si>
  <si>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</si>
  <si>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</si>
  <si>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</si>
  <si>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</si>
  <si>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</si>
  <si>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</si>
  <si>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</si>
  <si>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</si>
  <si>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</si>
  <si>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</si>
  <si>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</si>
  <si>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</si>
  <si>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</si>
  <si>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</si>
  <si>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</si>
  <si>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</si>
  <si>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</si>
  <si>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</si>
  <si>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</si>
  <si>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</si>
  <si>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</si>
  <si>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</si>
  <si>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</si>
  <si>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</si>
  <si>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</si>
  <si>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</si>
  <si>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</si>
  <si>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</si>
  <si>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</si>
  <si>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</si>
  <si>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</si>
  <si>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</si>
  <si>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</si>
  <si>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</si>
  <si>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</si>
  <si>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</si>
  <si>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</si>
  <si>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</si>
  <si>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</si>
  <si>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</si>
  <si>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</si>
  <si>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</si>
  <si>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</si>
  <si>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</si>
  <si>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</si>
  <si>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</si>
  <si>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Technická specifikace položky odpovídá příslušné cenové soustavě.</t>
  </si>
  <si>
    <t>Dodávky + nosný materiál, montáže</t>
  </si>
  <si>
    <t>1</t>
  </si>
  <si>
    <t>EZS, ústředna - montáž</t>
  </si>
  <si>
    <t>OTSKP_ŽS17</t>
  </si>
  <si>
    <t>75O51X</t>
  </si>
  <si>
    <t>kus</t>
  </si>
  <si>
    <t>75M215R</t>
  </si>
  <si>
    <t>SUDOP-R208</t>
  </si>
  <si>
    <t>Převodník - SFP</t>
  </si>
  <si>
    <t>75M866</t>
  </si>
  <si>
    <t>Převodník - montáž</t>
  </si>
  <si>
    <t>75M86X</t>
  </si>
  <si>
    <t>75O521</t>
  </si>
  <si>
    <t>75O5J1</t>
  </si>
  <si>
    <t>75O5J2</t>
  </si>
  <si>
    <t>75O5JX</t>
  </si>
  <si>
    <t>EZS, komunikační rozhraní pro integraci do programu třetích stran TCP/IP</t>
  </si>
  <si>
    <t>EZS, komunikační rozhraní pro monitoring, správu uživatelů a konfiguraci TCP/IP</t>
  </si>
  <si>
    <t>EZS, komunikační rozhraní - montáž</t>
  </si>
  <si>
    <t>75O5M2</t>
  </si>
  <si>
    <t>75O5MX</t>
  </si>
  <si>
    <t>EZS, siréna venkovní</t>
  </si>
  <si>
    <t>EZS, siréna - montáž</t>
  </si>
  <si>
    <t>EZS, magnetický kontakt plastový - lehké provedení</t>
  </si>
  <si>
    <t>75O571</t>
  </si>
  <si>
    <t>75O57X</t>
  </si>
  <si>
    <t>EZS, magnetický kontakt - montáž</t>
  </si>
  <si>
    <t>EZS, prostorový detektor duální</t>
  </si>
  <si>
    <t>EZS, prostorový detektor - montáž</t>
  </si>
  <si>
    <t>EZS, hlásič kouře - dodávka</t>
  </si>
  <si>
    <t>EZS, hlásič kouře - montáž</t>
  </si>
  <si>
    <t>EZS, klávesnice - LCD displej</t>
  </si>
  <si>
    <t>EZS, klávesnice - montáž</t>
  </si>
  <si>
    <t>EZS, propojovací modul pro čtečku - dodávka</t>
  </si>
  <si>
    <t>EZS, propojovací modul pro čtečku - montáž</t>
  </si>
  <si>
    <t>75O5HX</t>
  </si>
  <si>
    <t>75O5H1</t>
  </si>
  <si>
    <t>75O54X</t>
  </si>
  <si>
    <t>75O542</t>
  </si>
  <si>
    <t>75O5BX</t>
  </si>
  <si>
    <t>75O5B1</t>
  </si>
  <si>
    <t>75O59X</t>
  </si>
  <si>
    <t>75O592</t>
  </si>
  <si>
    <t>EZS, bezkontaktní čtečka karet - dodávka</t>
  </si>
  <si>
    <t>EZS, bezkontaktní čtečka karet - montáž</t>
  </si>
  <si>
    <t xml:space="preserve">EZS, koncentrátor 8 zón + 4 PGM výstupy v plastovém krytu </t>
  </si>
  <si>
    <t>EZS, koncentrátor 8 zón + 4 PGM s posilovacím zdrojem v kovovém krytu</t>
  </si>
  <si>
    <t>EZS, koncentrátor - montáž</t>
  </si>
  <si>
    <t>EZS, rozvodná krabice - dodávka</t>
  </si>
  <si>
    <t>EZS, rozvodná krabice - montáž</t>
  </si>
  <si>
    <t>Optický patchcord singlemode přes 5 m</t>
  </si>
  <si>
    <t>Optický patchcord singlemode - montáž</t>
  </si>
  <si>
    <t>Přepěťová ochrana výstupu koncentru vč. Příslušenství</t>
  </si>
  <si>
    <t>75J92X</t>
  </si>
  <si>
    <t>75J922</t>
  </si>
  <si>
    <t>75O56X</t>
  </si>
  <si>
    <t>75O561</t>
  </si>
  <si>
    <t>75M217R</t>
  </si>
  <si>
    <t>75O55X</t>
  </si>
  <si>
    <t>75O554</t>
  </si>
  <si>
    <t>75O551</t>
  </si>
  <si>
    <t>75O5GX</t>
  </si>
  <si>
    <t>75O5G1</t>
  </si>
  <si>
    <t>Součet</t>
  </si>
  <si>
    <t>za  Díl</t>
  </si>
  <si>
    <t>75J321</t>
  </si>
  <si>
    <t>75J32X</t>
  </si>
  <si>
    <t>75J212</t>
  </si>
  <si>
    <t>75J21X</t>
  </si>
  <si>
    <t>75J111</t>
  </si>
  <si>
    <t>75J11X</t>
  </si>
  <si>
    <t>742G11</t>
  </si>
  <si>
    <t>742L11</t>
  </si>
  <si>
    <t>744612</t>
  </si>
  <si>
    <t>702511</t>
  </si>
  <si>
    <t>702512</t>
  </si>
  <si>
    <t>703451</t>
  </si>
  <si>
    <t>R741EBF</t>
  </si>
  <si>
    <t>75O5O1</t>
  </si>
  <si>
    <t>75O5O2</t>
  </si>
  <si>
    <t>75O5O4</t>
  </si>
  <si>
    <t>75O5O5</t>
  </si>
  <si>
    <t>78O958R</t>
  </si>
  <si>
    <t>Spolupráce při integraci do systému DDTS</t>
  </si>
  <si>
    <t>celek</t>
  </si>
  <si>
    <t>EZS, revize ústředny EZS</t>
  </si>
  <si>
    <t>EZS, uvedení ústředny EZS do trvalého provozu</t>
  </si>
  <si>
    <t xml:space="preserve">EZS, závěrečné oživení, nastavení a funkční odzkoušení zařízení EZS </t>
  </si>
  <si>
    <t>EZS, školení a zácvik personálu obsluhujícího zařízení EZS</t>
  </si>
  <si>
    <t>Protipožární tmel ( tuba - 1000ml ), do EI 90 min.</t>
  </si>
  <si>
    <t>Elektroinstalační trubka s funkční odolností při požáru včetně upevnění a příslušenství DN průměru do 25 mm</t>
  </si>
  <si>
    <t>m</t>
  </si>
  <si>
    <t>Ukončení dvou až pětižílového kabelu v rozvaděči nebo na přístroji do 2,5 mm2</t>
  </si>
  <si>
    <t>Jistič jednopólový (10 kA) od 4 do 10 A</t>
  </si>
  <si>
    <t>Průraz zdivem (příčkou) zděným tloušťky do 45 cm</t>
  </si>
  <si>
    <t>Průraz zdivem (příčkou) zděným tloušťky přes 45 do 60 cm</t>
  </si>
  <si>
    <t>Kabel NN dvou- a třížílový Cu s plastovou izolací do 2,5 mm2</t>
  </si>
  <si>
    <t>Kabel sdělovací, montáž a upevnění</t>
  </si>
  <si>
    <t>Nosná lišta plastová - dodávka</t>
  </si>
  <si>
    <t>Nosná lišta plastová - montáž</t>
  </si>
  <si>
    <t>Kabel sdělovací pro strukturovanou kabeláž FTP/STP - dodávka</t>
  </si>
  <si>
    <t>Kabel sdělovací pro strukturovanou kabeláž FTP/STP - montáž</t>
  </si>
  <si>
    <t>Kabel sdělovací pro vnitřní použití do 10 párů průměru 0,5 mm</t>
  </si>
  <si>
    <t>kmpár</t>
  </si>
  <si>
    <t>1. Položka obsahuje:
 – práce spojené s integrací sdělovacího zařízení dodáneho v rámci řešeného PS
 – veškeré potřebné mechanizmy (měřicí přístroje a měřící příslušenství), včetně obsluhy, náklady na mzdy a přibližné (průměrné)
2. Způsob měření:
Udává se celek, který tvoří funkční nedělitelný celek daný názvem položky.</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</si>
  <si>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</si>
  <si>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1. Položka obsahuje:
 – dodávku a montáž protipožární ucpávky vč. příslušenství a pomocného materiálu,
 – vyhotovéní a dodání atestu
 – pomocné mechanismy
2. Způsob měření:
Měří se počet tub.</t>
  </si>
  <si>
    <t>EZS, software ústředny - dodávka</t>
  </si>
  <si>
    <t>Přepěťová ochrana vč. příslušenství</t>
  </si>
  <si>
    <t>75K611R</t>
  </si>
  <si>
    <t>Akumulátorová baterie 12V do 17 Ah - dodávka, montáž</t>
  </si>
  <si>
    <t>ŽST Oldřichov u Duchcova, EZS</t>
  </si>
  <si>
    <t>Zvýšení traťové rychlosti v úseku Oldřichov u Duchcova – Bílina</t>
  </si>
  <si>
    <t>5423720012</t>
  </si>
  <si>
    <t>S631500727</t>
  </si>
  <si>
    <t>Jan Vlk</t>
  </si>
  <si>
    <t>75O514</t>
  </si>
  <si>
    <t>EZS, ÚSTŘEDNA DO 520 ZÓN</t>
  </si>
  <si>
    <t>75O574</t>
  </si>
  <si>
    <t>EZS, MAGNETICKÝ KONTAKT HLINÍKOVÝ - TĚŽKÉ PROVEDENÍ</t>
  </si>
  <si>
    <t>PS 10-02-61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</si>
</sst>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000"/>
  </numFmts>
  <fonts count="6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11"/>
      <color theme="1"/>
      <name val="Calibri"/>
      <family val="2"/>
      <charset val="238"/>
      <scheme val="minor"/>
    </font>
    <font>
      <sz val="9"/>
      <name val="Arial CE"/>
    </font>
    <font>
      <sz val="10"/>
      <name val="Arial CE"/>
      <charset val="238"/>
    </font>
    <font>
      <sz val="11"/>
      <color indexed="8"/>
      <name val="Calibri"/>
      <family val="2"/>
      <charset val="238"/>
    </font>
    <font>
      <sz val="10"/>
      <color indexed="8"/>
      <name val="Arial"/>
      <family val="2"/>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u/>
      <sz val="6.6"/>
      <color indexed="12"/>
      <name val="Calibri"/>
      <family val="2"/>
      <charset val="238"/>
    </font>
  </fonts>
  <fills count="3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rgb="FFFFC0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thin">
        <color indexed="49"/>
      </top>
      <bottom style="double">
        <color indexed="49"/>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s>
  <cellStyleXfs count="258">
    <xf numFmtId="0" fontId="0" fillId="0" borderId="0"/>
    <xf numFmtId="0" fontId="4" fillId="0" borderId="0">
      <alignment vertical="center"/>
    </xf>
    <xf numFmtId="0" fontId="6" fillId="0" borderId="0">
      <alignment vertical="center"/>
    </xf>
    <xf numFmtId="0" fontId="4" fillId="0" borderId="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4"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8"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1"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12" borderId="0" applyNumberFormat="0" applyBorder="0" applyAlignment="0" applyProtection="0"/>
    <xf numFmtId="0" fontId="47" fillId="25" borderId="0" applyNumberFormat="0" applyBorder="0" applyAlignment="0" applyProtection="0"/>
    <xf numFmtId="0" fontId="47" fillId="25" borderId="0" applyNumberFormat="0" applyBorder="0" applyAlignment="0" applyProtection="0"/>
    <xf numFmtId="0" fontId="47" fillId="25" borderId="0" applyNumberFormat="0" applyBorder="0" applyAlignment="0" applyProtection="0"/>
    <xf numFmtId="0" fontId="47" fillId="25" borderId="0" applyNumberFormat="0" applyBorder="0" applyAlignment="0" applyProtection="0"/>
    <xf numFmtId="0" fontId="47" fillId="24" borderId="0" applyNumberFormat="0" applyBorder="0" applyAlignment="0" applyProtection="0"/>
    <xf numFmtId="0" fontId="47" fillId="20"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2" borderId="0" applyNumberFormat="0" applyBorder="0" applyAlignment="0" applyProtection="0"/>
    <xf numFmtId="0" fontId="47" fillId="21"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47" fillId="18" borderId="0" applyNumberFormat="0" applyBorder="0" applyAlignment="0" applyProtection="0"/>
    <xf numFmtId="0" fontId="47" fillId="24"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27" borderId="0" applyNumberFormat="0" applyBorder="0" applyAlignment="0" applyProtection="0"/>
    <xf numFmtId="0" fontId="47" fillId="12" borderId="0" applyNumberFormat="0" applyBorder="0" applyAlignment="0" applyProtection="0"/>
    <xf numFmtId="0" fontId="48" fillId="0" borderId="59" applyNumberFormat="0" applyFill="0" applyAlignment="0" applyProtection="0"/>
    <xf numFmtId="0" fontId="48" fillId="0" borderId="59" applyNumberFormat="0" applyFill="0" applyAlignment="0" applyProtection="0"/>
    <xf numFmtId="0" fontId="48" fillId="0" borderId="59" applyNumberFormat="0" applyFill="0" applyAlignment="0" applyProtection="0"/>
    <xf numFmtId="0" fontId="48" fillId="0" borderId="59" applyNumberFormat="0" applyFill="0" applyAlignment="0" applyProtection="0"/>
    <xf numFmtId="0" fontId="48" fillId="0" borderId="58" applyNumberFormat="0" applyFill="0" applyAlignment="0" applyProtection="0"/>
    <xf numFmtId="43" fontId="4" fillId="0" borderId="0" applyFont="0" applyFill="0" applyBorder="0" applyAlignment="0" applyProtection="0"/>
    <xf numFmtId="0" fontId="68" fillId="0" borderId="0" applyNumberFormat="0" applyFill="0" applyBorder="0" applyAlignment="0" applyProtection="0">
      <alignment vertical="top"/>
      <protection locked="0"/>
    </xf>
    <xf numFmtId="0" fontId="49" fillId="13" borderId="0" applyNumberFormat="0" applyBorder="0" applyAlignment="0" applyProtection="0"/>
    <xf numFmtId="0" fontId="50" fillId="28" borderId="60" applyNumberFormat="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51" fillId="0" borderId="61" applyNumberFormat="0" applyFill="0" applyAlignment="0" applyProtection="0"/>
    <xf numFmtId="0" fontId="65" fillId="0" borderId="63" applyNumberFormat="0" applyFill="0" applyAlignment="0" applyProtection="0"/>
    <xf numFmtId="0" fontId="65" fillId="0" borderId="63" applyNumberFormat="0" applyFill="0" applyAlignment="0" applyProtection="0"/>
    <xf numFmtId="0" fontId="65" fillId="0" borderId="63" applyNumberFormat="0" applyFill="0" applyAlignment="0" applyProtection="0"/>
    <xf numFmtId="0" fontId="65" fillId="0" borderId="63" applyNumberFormat="0" applyFill="0" applyAlignment="0" applyProtection="0"/>
    <xf numFmtId="0" fontId="52" fillId="0" borderId="63" applyNumberFormat="0" applyFill="0" applyAlignment="0" applyProtection="0"/>
    <xf numFmtId="0" fontId="66" fillId="0" borderId="65" applyNumberFormat="0" applyFill="0" applyAlignment="0" applyProtection="0"/>
    <xf numFmtId="0" fontId="66" fillId="0" borderId="65" applyNumberFormat="0" applyFill="0" applyAlignment="0" applyProtection="0"/>
    <xf numFmtId="0" fontId="66" fillId="0" borderId="65" applyNumberFormat="0" applyFill="0" applyAlignment="0" applyProtection="0"/>
    <xf numFmtId="0" fontId="66" fillId="0" borderId="65" applyNumberFormat="0" applyFill="0" applyAlignment="0" applyProtection="0"/>
    <xf numFmtId="0" fontId="53" fillId="0" borderId="64"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53"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54" fillId="0" borderId="0" applyNumberFormat="0" applyFill="0" applyBorder="0" applyAlignment="0" applyProtection="0"/>
    <xf numFmtId="0" fontId="55" fillId="2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2" fillId="0" borderId="0"/>
    <xf numFmtId="0" fontId="42" fillId="0" borderId="0"/>
    <xf numFmtId="0" fontId="42" fillId="0" borderId="0"/>
    <xf numFmtId="0" fontId="43" fillId="0" borderId="0"/>
    <xf numFmtId="0" fontId="4" fillId="0" borderId="0">
      <alignment vertical="top"/>
    </xf>
    <xf numFmtId="0" fontId="4" fillId="0" borderId="0"/>
    <xf numFmtId="0" fontId="4" fillId="0" borderId="0"/>
    <xf numFmtId="0" fontId="42" fillId="0" borderId="0"/>
    <xf numFmtId="0" fontId="42" fillId="0" borderId="0"/>
    <xf numFmtId="0" fontId="4" fillId="0" borderId="0"/>
    <xf numFmtId="0" fontId="42" fillId="0" borderId="0"/>
    <xf numFmtId="0" fontId="4" fillId="0" borderId="0"/>
    <xf numFmtId="0" fontId="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6" fillId="0" borderId="0"/>
    <xf numFmtId="0" fontId="4" fillId="0" borderId="0"/>
    <xf numFmtId="0" fontId="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 fillId="0" borderId="0"/>
    <xf numFmtId="0" fontId="4" fillId="0" borderId="0"/>
    <xf numFmtId="0" fontId="42" fillId="0" borderId="0"/>
    <xf numFmtId="0" fontId="42" fillId="0" borderId="0"/>
    <xf numFmtId="0" fontId="4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4" fillId="14" borderId="66" applyNumberFormat="0" applyFont="0" applyAlignment="0" applyProtection="0"/>
    <xf numFmtId="0" fontId="4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0" fontId="4" fillId="14" borderId="66" applyNumberFormat="0" applyFont="0" applyAlignment="0" applyProtection="0"/>
    <xf numFmtId="9" fontId="4" fillId="0" borderId="0" applyFont="0" applyFill="0" applyBorder="0" applyAlignment="0" applyProtection="0"/>
    <xf numFmtId="0" fontId="56" fillId="0" borderId="67" applyNumberFormat="0" applyFill="0" applyAlignment="0" applyProtection="0"/>
    <xf numFmtId="0" fontId="57" fillId="15" borderId="0" applyNumberFormat="0" applyBorder="0" applyAlignment="0" applyProtection="0"/>
    <xf numFmtId="0" fontId="4" fillId="0" borderId="0"/>
    <xf numFmtId="0" fontId="63" fillId="0" borderId="0"/>
    <xf numFmtId="0" fontId="58" fillId="0" borderId="0" applyNumberFormat="0" applyFill="0" applyBorder="0" applyAlignment="0" applyProtection="0"/>
    <xf numFmtId="0" fontId="59" fillId="12"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0" borderId="68" applyNumberFormat="0" applyAlignment="0" applyProtection="0"/>
    <xf numFmtId="0" fontId="61" fillId="18" borderId="69" applyNumberFormat="0" applyAlignment="0" applyProtection="0"/>
    <xf numFmtId="0" fontId="61" fillId="18" borderId="69" applyNumberFormat="0" applyAlignment="0" applyProtection="0"/>
    <xf numFmtId="0" fontId="61" fillId="18" borderId="69" applyNumberFormat="0" applyAlignment="0" applyProtection="0"/>
    <xf numFmtId="0" fontId="61" fillId="18" borderId="69" applyNumberFormat="0" applyAlignment="0" applyProtection="0"/>
    <xf numFmtId="0" fontId="61" fillId="10" borderId="69" applyNumberFormat="0" applyAlignment="0" applyProtection="0"/>
    <xf numFmtId="0" fontId="62" fillId="0" borderId="0" applyNumberFormat="0" applyFill="0" applyBorder="0" applyAlignment="0" applyProtection="0"/>
    <xf numFmtId="0" fontId="47" fillId="29" borderId="0" applyNumberFormat="0" applyBorder="0" applyAlignment="0" applyProtection="0"/>
    <xf numFmtId="0" fontId="47" fillId="29" borderId="0" applyNumberFormat="0" applyBorder="0" applyAlignment="0" applyProtection="0"/>
    <xf numFmtId="0" fontId="47" fillId="29" borderId="0" applyNumberFormat="0" applyBorder="0" applyAlignment="0" applyProtection="0"/>
    <xf numFmtId="0" fontId="47" fillId="29" borderId="0" applyNumberFormat="0" applyBorder="0" applyAlignment="0" applyProtection="0"/>
    <xf numFmtId="0" fontId="47" fillId="24" borderId="0" applyNumberFormat="0" applyBorder="0" applyAlignment="0" applyProtection="0"/>
    <xf numFmtId="0" fontId="47" fillId="30" borderId="0" applyNumberFormat="0" applyBorder="0" applyAlignment="0" applyProtection="0"/>
    <xf numFmtId="0" fontId="47" fillId="31"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47" fillId="26" borderId="0" applyNumberFormat="0" applyBorder="0" applyAlignment="0" applyProtection="0"/>
    <xf numFmtId="0" fontId="47" fillId="32" borderId="0" applyNumberFormat="0" applyBorder="0" applyAlignment="0" applyProtection="0"/>
    <xf numFmtId="0" fontId="47" fillId="24" borderId="0" applyNumberFormat="0" applyBorder="0" applyAlignment="0" applyProtection="0"/>
    <xf numFmtId="0" fontId="47" fillId="33" borderId="0" applyNumberFormat="0" applyBorder="0" applyAlignment="0" applyProtection="0"/>
  </cellStyleXfs>
  <cellXfs count="15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7" fillId="3" borderId="1" xfId="2" applyNumberFormat="1" applyFont="1" applyFill="1" applyBorder="1" applyAlignment="1" applyProtection="1">
      <alignment vertical="center" wrapText="1" shrinkToFit="1"/>
      <protection locked="0"/>
    </xf>
    <xf numFmtId="0" fontId="1" fillId="34" borderId="0" xfId="0" applyFont="1" applyFill="1" applyBorder="1" applyProtection="1">
      <protection locked="0"/>
    </xf>
    <xf numFmtId="0" fontId="10" fillId="34" borderId="71" xfId="0" applyFont="1" applyFill="1" applyBorder="1" applyAlignment="1" applyProtection="1">
      <alignment vertical="center"/>
      <protection locked="0"/>
    </xf>
    <xf numFmtId="0" fontId="10" fillId="34" borderId="70" xfId="0" applyFont="1" applyFill="1" applyBorder="1" applyAlignment="1" applyProtection="1">
      <alignment vertical="center"/>
      <protection locked="0"/>
    </xf>
    <xf numFmtId="49" fontId="10" fillId="34" borderId="70" xfId="0" applyNumberFormat="1" applyFont="1" applyFill="1" applyBorder="1" applyAlignment="1" applyProtection="1">
      <alignment vertical="center"/>
      <protection locked="0"/>
    </xf>
    <xf numFmtId="49" fontId="10" fillId="34" borderId="70" xfId="0" applyNumberFormat="1" applyFont="1" applyFill="1" applyBorder="1" applyAlignment="1" applyProtection="1">
      <alignment horizontal="center" vertical="center"/>
      <protection locked="0"/>
    </xf>
    <xf numFmtId="166" fontId="10" fillId="34" borderId="70" xfId="0" applyNumberFormat="1" applyFont="1" applyFill="1" applyBorder="1" applyAlignment="1" applyProtection="1">
      <alignment horizontal="center" vertical="center"/>
      <protection locked="0"/>
    </xf>
    <xf numFmtId="167" fontId="10" fillId="34" borderId="70" xfId="0" applyNumberFormat="1" applyFont="1" applyFill="1" applyBorder="1" applyAlignment="1" applyProtection="1">
      <alignment horizontal="center" vertical="center"/>
      <protection locked="0"/>
    </xf>
    <xf numFmtId="4" fontId="10" fillId="34" borderId="72"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258">
    <cellStyle name="20 % – Zvýraznění1 2" xfId="4"/>
    <cellStyle name="20 % – Zvýraznění1 2 2" xfId="5"/>
    <cellStyle name="20 % – Zvýraznění1 3" xfId="6"/>
    <cellStyle name="20 % – Zvýraznění1 3 2" xfId="7"/>
    <cellStyle name="20 % – Zvýraznění1 4" xfId="8"/>
    <cellStyle name="20 % – Zvýraznění2 2" xfId="9"/>
    <cellStyle name="20 % – Zvýraznění2 2 2" xfId="10"/>
    <cellStyle name="20 % – Zvýraznění2 3" xfId="11"/>
    <cellStyle name="20 % – Zvýraznění2 3 2" xfId="12"/>
    <cellStyle name="20 % – Zvýraznění2 4" xfId="13"/>
    <cellStyle name="20 % – Zvýraznění3 2" xfId="14"/>
    <cellStyle name="20 % – Zvýraznění3 2 2" xfId="15"/>
    <cellStyle name="20 % – Zvýraznění3 3" xfId="16"/>
    <cellStyle name="20 % – Zvýraznění3 3 2" xfId="17"/>
    <cellStyle name="20 % – Zvýraznění3 4" xfId="18"/>
    <cellStyle name="20 % – Zvýraznění4 2" xfId="19"/>
    <cellStyle name="20 % – Zvýraznění4 2 2" xfId="20"/>
    <cellStyle name="20 % – Zvýraznění4 3" xfId="21"/>
    <cellStyle name="20 % – Zvýraznění4 3 2" xfId="22"/>
    <cellStyle name="20 % – Zvýraznění4 4" xfId="23"/>
    <cellStyle name="20 % – Zvýraznění5 2" xfId="24"/>
    <cellStyle name="20 % – Zvýraznění6 2" xfId="25"/>
    <cellStyle name="40 % – Zvýraznění1 2" xfId="26"/>
    <cellStyle name="40 % – Zvýraznění1 2 2" xfId="27"/>
    <cellStyle name="40 % – Zvýraznění1 3" xfId="28"/>
    <cellStyle name="40 % – Zvýraznění1 3 2" xfId="29"/>
    <cellStyle name="40 % – Zvýraznění1 4" xfId="30"/>
    <cellStyle name="40 % – Zvýraznění2 2" xfId="31"/>
    <cellStyle name="40 % – Zvýraznění3 2" xfId="32"/>
    <cellStyle name="40 % – Zvýraznění3 2 2" xfId="33"/>
    <cellStyle name="40 % – Zvýraznění3 3" xfId="34"/>
    <cellStyle name="40 % – Zvýraznění3 3 2" xfId="35"/>
    <cellStyle name="40 % – Zvýraznění3 4" xfId="36"/>
    <cellStyle name="40 % – Zvýraznění4 2" xfId="37"/>
    <cellStyle name="40 % – Zvýraznění4 2 2" xfId="38"/>
    <cellStyle name="40 % – Zvýraznění4 3" xfId="39"/>
    <cellStyle name="40 % – Zvýraznění4 3 2" xfId="40"/>
    <cellStyle name="40 % – Zvýraznění4 4" xfId="41"/>
    <cellStyle name="40 % – Zvýraznění5 2" xfId="42"/>
    <cellStyle name="40 % – Zvýraznění6 2" xfId="43"/>
    <cellStyle name="40 % – Zvýraznění6 2 2" xfId="44"/>
    <cellStyle name="40 % – Zvýraznění6 3" xfId="45"/>
    <cellStyle name="40 % – Zvýraznění6 3 2" xfId="46"/>
    <cellStyle name="40 % – Zvýraznění6 4" xfId="47"/>
    <cellStyle name="60 % – Zvýraznění1 2" xfId="48"/>
    <cellStyle name="60 % – Zvýraznění1 2 2" xfId="49"/>
    <cellStyle name="60 % – Zvýraznění1 3" xfId="50"/>
    <cellStyle name="60 % – Zvýraznění1 3 2" xfId="51"/>
    <cellStyle name="60 % – Zvýraznění1 4" xfId="52"/>
    <cellStyle name="60 % – Zvýraznění2 2" xfId="53"/>
    <cellStyle name="60 % – Zvýraznění3 2" xfId="54"/>
    <cellStyle name="60 % – Zvýraznění3 2 2" xfId="55"/>
    <cellStyle name="60 % – Zvýraznění3 3" xfId="56"/>
    <cellStyle name="60 % – Zvýraznění3 3 2" xfId="57"/>
    <cellStyle name="60 % – Zvýraznění3 4" xfId="58"/>
    <cellStyle name="60 % – Zvýraznění4 2" xfId="59"/>
    <cellStyle name="60 % – Zvýraznění4 2 2" xfId="60"/>
    <cellStyle name="60 % – Zvýraznění4 3" xfId="61"/>
    <cellStyle name="60 % – Zvýraznění4 3 2" xfId="62"/>
    <cellStyle name="60 % – Zvýraznění4 4" xfId="63"/>
    <cellStyle name="60 % – Zvýraznění5 2" xfId="64"/>
    <cellStyle name="60 % – Zvýraznění6 2" xfId="65"/>
    <cellStyle name="60 % – Zvýraznění6 2 2" xfId="66"/>
    <cellStyle name="60 % – Zvýraznění6 3" xfId="67"/>
    <cellStyle name="60 % – Zvýraznění6 3 2" xfId="68"/>
    <cellStyle name="60 % – Zvýraznění6 4" xfId="69"/>
    <cellStyle name="Celkem 2" xfId="70"/>
    <cellStyle name="Celkem 2 2" xfId="71"/>
    <cellStyle name="Celkem 3" xfId="72"/>
    <cellStyle name="Celkem 3 2" xfId="73"/>
    <cellStyle name="Celkem 4" xfId="74"/>
    <cellStyle name="čárky 2" xfId="75"/>
    <cellStyle name="Hypertextový odkaz 2" xfId="76"/>
    <cellStyle name="Chybně 2" xfId="77"/>
    <cellStyle name="Kontrolní buňka 2" xfId="78"/>
    <cellStyle name="Nadpis 1 2" xfId="79"/>
    <cellStyle name="Nadpis 1 2 2" xfId="80"/>
    <cellStyle name="Nadpis 1 3" xfId="81"/>
    <cellStyle name="Nadpis 1 3 2" xfId="82"/>
    <cellStyle name="Nadpis 1 4" xfId="83"/>
    <cellStyle name="Nadpis 2 2" xfId="84"/>
    <cellStyle name="Nadpis 2 2 2" xfId="85"/>
    <cellStyle name="Nadpis 2 3" xfId="86"/>
    <cellStyle name="Nadpis 2 3 2" xfId="87"/>
    <cellStyle name="Nadpis 2 4" xfId="88"/>
    <cellStyle name="Nadpis 3 2" xfId="89"/>
    <cellStyle name="Nadpis 3 2 2" xfId="90"/>
    <cellStyle name="Nadpis 3 3" xfId="91"/>
    <cellStyle name="Nadpis 3 3 2" xfId="92"/>
    <cellStyle name="Nadpis 3 4" xfId="93"/>
    <cellStyle name="Nadpis 4 2" xfId="94"/>
    <cellStyle name="Nadpis 4 2 2" xfId="95"/>
    <cellStyle name="Nadpis 4 3" xfId="96"/>
    <cellStyle name="Nadpis 4 3 2" xfId="97"/>
    <cellStyle name="Nadpis 4 4" xfId="98"/>
    <cellStyle name="Název 2" xfId="99"/>
    <cellStyle name="Název 2 2" xfId="100"/>
    <cellStyle name="Název 3" xfId="101"/>
    <cellStyle name="Název 3 2" xfId="102"/>
    <cellStyle name="Název 4" xfId="103"/>
    <cellStyle name="Neutrální 2" xfId="104"/>
    <cellStyle name="Normální" xfId="0" builtinId="0"/>
    <cellStyle name="normální 10" xfId="105"/>
    <cellStyle name="normální 11" xfId="106"/>
    <cellStyle name="normální 11 2" xfId="107"/>
    <cellStyle name="normální 11 3" xfId="108"/>
    <cellStyle name="normální 11 4" xfId="109"/>
    <cellStyle name="normální 12" xfId="110"/>
    <cellStyle name="normální 12 2" xfId="111"/>
    <cellStyle name="normální 12 3" xfId="112"/>
    <cellStyle name="normální 12 4" xfId="113"/>
    <cellStyle name="normální 13" xfId="114"/>
    <cellStyle name="normální 14" xfId="115"/>
    <cellStyle name="Normální 15" xfId="116"/>
    <cellStyle name="Normální 16" xfId="117"/>
    <cellStyle name="Normální 17" xfId="118"/>
    <cellStyle name="Normální 18" xfId="119"/>
    <cellStyle name="Normální 19" xfId="120"/>
    <cellStyle name="Normální 2" xfId="1"/>
    <cellStyle name="normální 2 2" xfId="122"/>
    <cellStyle name="normální 2 2 2" xfId="123"/>
    <cellStyle name="normální 2 3" xfId="124"/>
    <cellStyle name="normální 2 4" xfId="121"/>
    <cellStyle name="Normální 20" xfId="125"/>
    <cellStyle name="Normální 21" xfId="126"/>
    <cellStyle name="Normální 210" xfId="127"/>
    <cellStyle name="Normální 22" xfId="128"/>
    <cellStyle name="Normální 220" xfId="129"/>
    <cellStyle name="Normální 223" xfId="130"/>
    <cellStyle name="Normální 23" xfId="131"/>
    <cellStyle name="Normální 24" xfId="132"/>
    <cellStyle name="Normální 25" xfId="133"/>
    <cellStyle name="Normální 26" xfId="134"/>
    <cellStyle name="Normální 27" xfId="135"/>
    <cellStyle name="Normální 28" xfId="136"/>
    <cellStyle name="Normální 29" xfId="137"/>
    <cellStyle name="Normální 3" xfId="2"/>
    <cellStyle name="normální 3 2" xfId="139"/>
    <cellStyle name="normální 3 3" xfId="140"/>
    <cellStyle name="normální 3 4" xfId="138"/>
    <cellStyle name="Normální 30" xfId="141"/>
    <cellStyle name="Normální 31" xfId="142"/>
    <cellStyle name="Normální 32" xfId="143"/>
    <cellStyle name="Normální 33" xfId="144"/>
    <cellStyle name="Normální 34" xfId="145"/>
    <cellStyle name="Normální 35" xfId="146"/>
    <cellStyle name="Normální 36" xfId="147"/>
    <cellStyle name="Normální 37" xfId="148"/>
    <cellStyle name="Normální 38" xfId="149"/>
    <cellStyle name="Normální 39" xfId="150"/>
    <cellStyle name="normální 4" xfId="151"/>
    <cellStyle name="normální 4 2" xfId="152"/>
    <cellStyle name="normální 4 3" xfId="153"/>
    <cellStyle name="Normální 40" xfId="154"/>
    <cellStyle name="Normální 41" xfId="155"/>
    <cellStyle name="Normální 42" xfId="156"/>
    <cellStyle name="Normální 43" xfId="3"/>
    <cellStyle name="Normální 5" xfId="157"/>
    <cellStyle name="normální 5 2" xfId="158"/>
    <cellStyle name="Normální 6" xfId="159"/>
    <cellStyle name="normální 6 2" xfId="160"/>
    <cellStyle name="Normální 7" xfId="161"/>
    <cellStyle name="normální 7 2" xfId="162"/>
    <cellStyle name="Normální 8" xfId="163"/>
    <cellStyle name="normální 8 2" xfId="164"/>
    <cellStyle name="normální 9" xfId="165"/>
    <cellStyle name="normální 9 2" xfId="166"/>
    <cellStyle name="normální 9 3" xfId="167"/>
    <cellStyle name="normální 9 4" xfId="168"/>
    <cellStyle name="Poznámka 10" xfId="169"/>
    <cellStyle name="Poznámka 10 2" xfId="170"/>
    <cellStyle name="Poznámka 11" xfId="171"/>
    <cellStyle name="Poznámka 11 2" xfId="172"/>
    <cellStyle name="Poznámka 12" xfId="173"/>
    <cellStyle name="Poznámka 12 2" xfId="174"/>
    <cellStyle name="Poznámka 13" xfId="175"/>
    <cellStyle name="Poznámka 2" xfId="176"/>
    <cellStyle name="Poznámka 2 10" xfId="177"/>
    <cellStyle name="Poznámka 2 11" xfId="178"/>
    <cellStyle name="Poznámka 2 2" xfId="179"/>
    <cellStyle name="Poznámka 2 2 2" xfId="180"/>
    <cellStyle name="Poznámka 2 2 2 2" xfId="181"/>
    <cellStyle name="Poznámka 2 2 2 3" xfId="182"/>
    <cellStyle name="Poznámka 2 2 2 4" xfId="183"/>
    <cellStyle name="Poznámka 2 2 3" xfId="184"/>
    <cellStyle name="Poznámka 2 2 3 2" xfId="185"/>
    <cellStyle name="Poznámka 2 2 4" xfId="186"/>
    <cellStyle name="Poznámka 2 2 4 2" xfId="187"/>
    <cellStyle name="Poznámka 2 3" xfId="188"/>
    <cellStyle name="Poznámka 2 4" xfId="189"/>
    <cellStyle name="Poznámka 2 5" xfId="190"/>
    <cellStyle name="Poznámka 2 6" xfId="191"/>
    <cellStyle name="Poznámka 2 7" xfId="192"/>
    <cellStyle name="Poznámka 2 8" xfId="193"/>
    <cellStyle name="Poznámka 2 9" xfId="194"/>
    <cellStyle name="Poznámka 3" xfId="195"/>
    <cellStyle name="Poznámka 3 2" xfId="196"/>
    <cellStyle name="Poznámka 4" xfId="197"/>
    <cellStyle name="Poznámka 4 2" xfId="198"/>
    <cellStyle name="Poznámka 4 2 2" xfId="199"/>
    <cellStyle name="Poznámka 4 2 3" xfId="200"/>
    <cellStyle name="Poznámka 4 2 4" xfId="201"/>
    <cellStyle name="Poznámka 4 3" xfId="202"/>
    <cellStyle name="Poznámka 4 3 2" xfId="203"/>
    <cellStyle name="Poznámka 4 4" xfId="204"/>
    <cellStyle name="Poznámka 4 4 2" xfId="205"/>
    <cellStyle name="Poznámka 5" xfId="206"/>
    <cellStyle name="Poznámka 5 2" xfId="207"/>
    <cellStyle name="Poznámka 5 3" xfId="208"/>
    <cellStyle name="Poznámka 5 4" xfId="209"/>
    <cellStyle name="Poznámka 6" xfId="210"/>
    <cellStyle name="Poznámka 6 2" xfId="211"/>
    <cellStyle name="Poznámka 6 3" xfId="212"/>
    <cellStyle name="Poznámka 6 4" xfId="213"/>
    <cellStyle name="Poznámka 7" xfId="214"/>
    <cellStyle name="Poznámka 7 2" xfId="215"/>
    <cellStyle name="Poznámka 7 3" xfId="216"/>
    <cellStyle name="Poznámka 7 4" xfId="217"/>
    <cellStyle name="Poznámka 8" xfId="218"/>
    <cellStyle name="Poznámka 8 2" xfId="219"/>
    <cellStyle name="Poznámka 8 3" xfId="220"/>
    <cellStyle name="Poznámka 8 4" xfId="221"/>
    <cellStyle name="Poznámka 9" xfId="222"/>
    <cellStyle name="Poznámka 9 2" xfId="223"/>
    <cellStyle name="Poznámka 9 3" xfId="224"/>
    <cellStyle name="Poznámka 9 4" xfId="225"/>
    <cellStyle name="procent 2" xfId="226"/>
    <cellStyle name="Propojená buňka 2" xfId="227"/>
    <cellStyle name="Správně 2" xfId="228"/>
    <cellStyle name="Standard_Korrigierte_Preisliste_Druck_V2" xfId="229"/>
    <cellStyle name="Styl 1" xfId="230"/>
    <cellStyle name="Text upozornění 2" xfId="231"/>
    <cellStyle name="Vstup 2" xfId="232"/>
    <cellStyle name="Výpočet 2" xfId="233"/>
    <cellStyle name="Výpočet 2 2" xfId="234"/>
    <cellStyle name="Výpočet 3" xfId="235"/>
    <cellStyle name="Výpočet 3 2" xfId="236"/>
    <cellStyle name="Výpočet 4" xfId="237"/>
    <cellStyle name="Výstup 2" xfId="238"/>
    <cellStyle name="Výstup 2 2" xfId="239"/>
    <cellStyle name="Výstup 3" xfId="240"/>
    <cellStyle name="Výstup 3 2" xfId="241"/>
    <cellStyle name="Výstup 4" xfId="242"/>
    <cellStyle name="Vysvětlující text 2" xfId="243"/>
    <cellStyle name="Zvýraznění 1 2" xfId="244"/>
    <cellStyle name="Zvýraznění 1 2 2" xfId="245"/>
    <cellStyle name="Zvýraznění 1 3" xfId="246"/>
    <cellStyle name="Zvýraznění 1 3 2" xfId="247"/>
    <cellStyle name="Zvýraznění 1 4" xfId="248"/>
    <cellStyle name="Zvýraznění 2 2" xfId="249"/>
    <cellStyle name="Zvýraznění 3 2" xfId="250"/>
    <cellStyle name="Zvýraznění 4 2" xfId="251"/>
    <cellStyle name="Zvýraznění 4 2 2" xfId="252"/>
    <cellStyle name="Zvýraznění 4 3" xfId="253"/>
    <cellStyle name="Zvýraznění 4 3 2" xfId="254"/>
    <cellStyle name="Zvýraznění 4 4" xfId="255"/>
    <cellStyle name="Zvýraznění 5 2" xfId="256"/>
    <cellStyle name="Zvýraznění 6 2" xfId="257"/>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1"/>
  <sheetViews>
    <sheetView showGridLines="0" tabSelected="1" view="pageBreakPreview" zoomScale="85" zoomScaleNormal="85" zoomScaleSheetLayoutView="85" workbookViewId="0">
      <pane ySplit="12" topLeftCell="A13" activePane="bottomLeft" state="frozen"/>
      <selection activeCell="B1" sqref="B1"/>
      <selection pane="bottomLeft" activeCell="B223" sqref="B223"/>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20" t="s">
        <v>81</v>
      </c>
      <c r="C1" s="121"/>
      <c r="D1" s="121"/>
      <c r="E1" s="121"/>
      <c r="F1" s="121"/>
      <c r="G1" s="121"/>
      <c r="H1" s="121"/>
      <c r="I1" s="48"/>
      <c r="J1" s="49"/>
      <c r="K1" s="49"/>
      <c r="L1" s="50" t="str">
        <f>D3</f>
        <v>PS 10-02-61</v>
      </c>
    </row>
    <row r="2" spans="1:15" s="16" customFormat="1" ht="57" customHeight="1" thickTop="1" thickBot="1" x14ac:dyDescent="0.3">
      <c r="B2" s="122" t="s">
        <v>10</v>
      </c>
      <c r="C2" s="123"/>
      <c r="D2" s="53"/>
      <c r="E2" s="54"/>
      <c r="F2" s="101" t="s">
        <v>223</v>
      </c>
      <c r="G2" s="51"/>
      <c r="H2" s="52"/>
      <c r="I2" s="124" t="s">
        <v>24</v>
      </c>
      <c r="J2" s="125"/>
      <c r="K2" s="126">
        <f>SUMIFS(L:L,B:B,"SOUČET")</f>
        <v>0</v>
      </c>
      <c r="L2" s="127"/>
    </row>
    <row r="3" spans="1:15" s="16" customFormat="1" ht="42.75" customHeight="1" thickTop="1" thickBot="1" x14ac:dyDescent="0.3">
      <c r="B3" s="33" t="s">
        <v>29</v>
      </c>
      <c r="C3" s="34"/>
      <c r="D3" s="36" t="s">
        <v>231</v>
      </c>
      <c r="E3" s="35"/>
      <c r="F3" s="32" t="s">
        <v>222</v>
      </c>
      <c r="G3" s="55"/>
      <c r="H3" s="56"/>
      <c r="I3" s="65"/>
      <c r="J3" s="64"/>
      <c r="K3" s="144"/>
      <c r="L3" s="145"/>
    </row>
    <row r="4" spans="1:15" s="16" customFormat="1" ht="18" customHeight="1" thickTop="1" x14ac:dyDescent="0.25">
      <c r="B4" s="130" t="s">
        <v>19</v>
      </c>
      <c r="C4" s="131"/>
      <c r="D4" s="132"/>
      <c r="E4" s="4" t="s">
        <v>74</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5"/>
      <c r="H4" s="46"/>
      <c r="I4" s="142" t="s">
        <v>27</v>
      </c>
      <c r="J4" s="143"/>
      <c r="K4" s="2"/>
      <c r="L4" s="3"/>
    </row>
    <row r="5" spans="1:15" s="16" customFormat="1" ht="18" customHeight="1" x14ac:dyDescent="0.25">
      <c r="B5" s="14" t="s">
        <v>25</v>
      </c>
      <c r="C5" s="13"/>
      <c r="D5" s="13"/>
      <c r="E5" s="4" t="s">
        <v>26</v>
      </c>
      <c r="F5" s="134" t="str">
        <f>IF((E5="Stádium 2"),"  Dokumentace pro územní řízení - DUR",(IF((E5="Stádium 3"),"  Projektová dokumentace (DOS/DSP)","")))</f>
        <v xml:space="preserve">  Projektová dokumentace (DOS/DSP)</v>
      </c>
      <c r="G5" s="134"/>
      <c r="H5" s="135"/>
      <c r="I5" s="133" t="s">
        <v>109</v>
      </c>
      <c r="J5" s="132"/>
      <c r="K5" s="102" t="s">
        <v>224</v>
      </c>
      <c r="L5" s="58"/>
    </row>
    <row r="6" spans="1:15" s="16" customFormat="1" ht="18" customHeight="1" x14ac:dyDescent="0.2">
      <c r="B6" s="14" t="s">
        <v>18</v>
      </c>
      <c r="C6" s="13"/>
      <c r="D6" s="13"/>
      <c r="E6" s="5" t="s">
        <v>80</v>
      </c>
      <c r="F6" s="146"/>
      <c r="G6" s="146"/>
      <c r="H6" s="147"/>
      <c r="I6" s="133" t="s">
        <v>20</v>
      </c>
      <c r="J6" s="132"/>
      <c r="K6" s="5" t="s">
        <v>225</v>
      </c>
      <c r="L6" s="58"/>
      <c r="O6" s="62"/>
    </row>
    <row r="7" spans="1:15" s="16" customFormat="1" ht="18" customHeight="1" x14ac:dyDescent="0.2">
      <c r="B7" s="136" t="s">
        <v>21</v>
      </c>
      <c r="C7" s="119"/>
      <c r="D7" s="119"/>
      <c r="E7" s="6">
        <v>43405</v>
      </c>
      <c r="F7" s="148" t="s">
        <v>17</v>
      </c>
      <c r="G7" s="149"/>
      <c r="H7" s="150"/>
      <c r="I7" s="141" t="s">
        <v>23</v>
      </c>
      <c r="J7" s="131"/>
      <c r="K7" s="104">
        <v>2018</v>
      </c>
      <c r="L7" s="59"/>
      <c r="O7" s="63"/>
    </row>
    <row r="8" spans="1:15" s="16" customFormat="1" ht="19.5" customHeight="1" thickBot="1" x14ac:dyDescent="0.3">
      <c r="B8" s="151" t="s">
        <v>22</v>
      </c>
      <c r="C8" s="152"/>
      <c r="D8" s="152"/>
      <c r="E8" s="22">
        <v>44316</v>
      </c>
      <c r="F8" s="23" t="s">
        <v>97</v>
      </c>
      <c r="G8" s="153" t="s">
        <v>226</v>
      </c>
      <c r="H8" s="154"/>
      <c r="I8" s="118" t="s">
        <v>16</v>
      </c>
      <c r="J8" s="119"/>
      <c r="K8" s="57">
        <v>43210</v>
      </c>
      <c r="L8" s="60"/>
    </row>
    <row r="9" spans="1:15" s="16" customFormat="1" ht="9.75" customHeight="1" x14ac:dyDescent="0.25">
      <c r="B9" s="139" t="str">
        <f>F2</f>
        <v>Zvýšení traťové rychlosti v úseku Oldřichov u Duchcova – Bílina</v>
      </c>
      <c r="C9" s="140"/>
      <c r="D9" s="140"/>
      <c r="E9" s="140"/>
      <c r="F9" s="140"/>
      <c r="G9" s="140"/>
      <c r="H9" s="140"/>
      <c r="I9" s="140"/>
      <c r="J9" s="140"/>
      <c r="K9" s="24" t="str">
        <f>$I$5</f>
        <v>ISPROFOND:</v>
      </c>
      <c r="L9" s="61" t="str">
        <f>K5</f>
        <v>5423720012</v>
      </c>
    </row>
    <row r="10" spans="1:15" s="16" customFormat="1" ht="15" customHeight="1" x14ac:dyDescent="0.25">
      <c r="B10" s="137" t="s">
        <v>11</v>
      </c>
      <c r="C10" s="116" t="s">
        <v>0</v>
      </c>
      <c r="D10" s="116" t="s">
        <v>1</v>
      </c>
      <c r="E10" s="116" t="s">
        <v>12</v>
      </c>
      <c r="F10" s="114" t="s">
        <v>28</v>
      </c>
      <c r="G10" s="114" t="s">
        <v>2</v>
      </c>
      <c r="H10" s="114" t="s">
        <v>3</v>
      </c>
      <c r="I10" s="116" t="s">
        <v>13</v>
      </c>
      <c r="J10" s="116" t="s">
        <v>14</v>
      </c>
      <c r="K10" s="128" t="s">
        <v>94</v>
      </c>
      <c r="L10" s="129"/>
    </row>
    <row r="11" spans="1:15" s="16" customFormat="1" ht="15" customHeight="1" x14ac:dyDescent="0.25">
      <c r="B11" s="137"/>
      <c r="C11" s="116"/>
      <c r="D11" s="116"/>
      <c r="E11" s="116"/>
      <c r="F11" s="114"/>
      <c r="G11" s="114"/>
      <c r="H11" s="114"/>
      <c r="I11" s="116"/>
      <c r="J11" s="116"/>
      <c r="K11" s="128"/>
      <c r="L11" s="129"/>
    </row>
    <row r="12" spans="1:15" s="16" customFormat="1" ht="12.75" customHeight="1" thickBot="1" x14ac:dyDescent="0.3">
      <c r="B12" s="138"/>
      <c r="C12" s="117"/>
      <c r="D12" s="117"/>
      <c r="E12" s="117"/>
      <c r="F12" s="115"/>
      <c r="G12" s="115"/>
      <c r="H12" s="115"/>
      <c r="I12" s="117"/>
      <c r="J12" s="117"/>
      <c r="K12" s="83" t="s">
        <v>15</v>
      </c>
      <c r="L12" s="84" t="s">
        <v>4</v>
      </c>
    </row>
    <row r="13" spans="1:15" s="85" customFormat="1" ht="19.5" customHeight="1" thickBot="1" x14ac:dyDescent="0.25">
      <c r="A13" s="85" t="s">
        <v>106</v>
      </c>
      <c r="B13" s="86" t="s">
        <v>105</v>
      </c>
      <c r="C13" s="103">
        <v>1</v>
      </c>
      <c r="D13" s="88"/>
      <c r="E13" s="88"/>
      <c r="F13" s="87" t="s">
        <v>111</v>
      </c>
      <c r="G13" s="88"/>
      <c r="H13" s="89"/>
      <c r="I13" s="90"/>
      <c r="J13" s="91"/>
      <c r="K13" s="90"/>
      <c r="L13" s="100"/>
      <c r="M13" s="96"/>
    </row>
    <row r="14" spans="1:15" s="85" customFormat="1" ht="13.5" customHeight="1" thickBot="1" x14ac:dyDescent="0.25">
      <c r="A14" s="8" t="s">
        <v>6</v>
      </c>
      <c r="B14" s="67">
        <v>1</v>
      </c>
      <c r="C14" s="68" t="s">
        <v>227</v>
      </c>
      <c r="D14" s="68" t="s">
        <v>112</v>
      </c>
      <c r="E14" s="68" t="s">
        <v>114</v>
      </c>
      <c r="F14" s="69" t="s">
        <v>228</v>
      </c>
      <c r="G14" s="68" t="s">
        <v>116</v>
      </c>
      <c r="H14" s="73">
        <v>1</v>
      </c>
      <c r="I14" s="80"/>
      <c r="J14" s="73"/>
      <c r="K14" s="81"/>
      <c r="L14" s="82">
        <f>ROUND((ROUND(H14,3))*(ROUND(K14,2)),2)</f>
        <v>0</v>
      </c>
      <c r="M14" s="96"/>
    </row>
    <row r="15" spans="1:15" s="85" customFormat="1" ht="12.75" customHeight="1" x14ac:dyDescent="0.2">
      <c r="A15" s="8" t="s">
        <v>5</v>
      </c>
      <c r="B15" s="18"/>
      <c r="C15" s="15"/>
      <c r="D15" s="15"/>
      <c r="E15" s="15"/>
      <c r="F15" s="70"/>
      <c r="G15" s="9"/>
      <c r="H15" s="9"/>
      <c r="I15" s="9"/>
      <c r="J15" s="9"/>
      <c r="K15" s="9"/>
      <c r="L15" s="19"/>
      <c r="M15" s="96"/>
    </row>
    <row r="16" spans="1:15" s="85" customFormat="1" ht="12.75" customHeight="1" x14ac:dyDescent="0.2">
      <c r="A16" s="8" t="s">
        <v>7</v>
      </c>
      <c r="B16" s="18"/>
      <c r="C16" s="15"/>
      <c r="D16" s="15"/>
      <c r="E16" s="15"/>
      <c r="F16" s="105" t="str">
        <f>CONCATENATE(B14,": ",H14,"; ")&amp;"viz textová a výkresová část projektové dokumentace"</f>
        <v>1: 1; viz textová a výkresová část projektové dokumentace</v>
      </c>
      <c r="G16" s="9"/>
      <c r="H16" s="9"/>
      <c r="I16" s="9"/>
      <c r="J16" s="9"/>
      <c r="K16" s="9"/>
      <c r="L16" s="19"/>
      <c r="M16" s="96"/>
    </row>
    <row r="17" spans="1:13" s="85" customFormat="1" ht="12.75" customHeight="1" thickBot="1" x14ac:dyDescent="0.25">
      <c r="A17" s="8" t="s">
        <v>8</v>
      </c>
      <c r="B17" s="20"/>
      <c r="C17" s="17"/>
      <c r="D17" s="17"/>
      <c r="E17" s="17"/>
      <c r="F17" s="72" t="s">
        <v>110</v>
      </c>
      <c r="G17" s="10"/>
      <c r="H17" s="10"/>
      <c r="I17" s="10"/>
      <c r="J17" s="10"/>
      <c r="K17" s="10"/>
      <c r="L17" s="21"/>
      <c r="M17" s="96"/>
    </row>
    <row r="18" spans="1:13" s="85" customFormat="1" ht="13.5" customHeight="1" thickBot="1" x14ac:dyDescent="0.25">
      <c r="A18" s="8" t="s">
        <v>6</v>
      </c>
      <c r="B18" s="67">
        <f>1+MAX($B$13:B17)</f>
        <v>2</v>
      </c>
      <c r="C18" s="68" t="s">
        <v>115</v>
      </c>
      <c r="D18" s="68" t="s">
        <v>112</v>
      </c>
      <c r="E18" s="68" t="s">
        <v>114</v>
      </c>
      <c r="F18" s="69" t="s">
        <v>113</v>
      </c>
      <c r="G18" s="68" t="s">
        <v>116</v>
      </c>
      <c r="H18" s="73">
        <v>1</v>
      </c>
      <c r="I18" s="80"/>
      <c r="J18" s="73"/>
      <c r="K18" s="81"/>
      <c r="L18" s="82">
        <f>ROUND((ROUND(H18,3))*(ROUND(K18,2)),2)</f>
        <v>0</v>
      </c>
      <c r="M18" s="96"/>
    </row>
    <row r="19" spans="1:13" s="85" customFormat="1" ht="12.75" customHeight="1" x14ac:dyDescent="0.2">
      <c r="A19" s="8" t="s">
        <v>5</v>
      </c>
      <c r="B19" s="18"/>
      <c r="C19" s="15"/>
      <c r="D19" s="15"/>
      <c r="E19" s="15"/>
      <c r="F19" s="70"/>
      <c r="G19" s="9"/>
      <c r="H19" s="9"/>
      <c r="I19" s="9"/>
      <c r="J19" s="9"/>
      <c r="K19" s="9"/>
      <c r="L19" s="19"/>
      <c r="M19" s="96"/>
    </row>
    <row r="20" spans="1:13" s="85" customFormat="1" ht="12.75" customHeight="1" x14ac:dyDescent="0.2">
      <c r="A20" s="8" t="s">
        <v>7</v>
      </c>
      <c r="B20" s="18"/>
      <c r="C20" s="15"/>
      <c r="D20" s="15"/>
      <c r="E20" s="15"/>
      <c r="F20" s="105" t="str">
        <f>CONCATENATE(B18,": ",H18,"; ")&amp;"viz textová a výkresová část projektové dokumentace"</f>
        <v>2: 1; viz textová a výkresová část projektové dokumentace</v>
      </c>
      <c r="G20" s="9"/>
      <c r="H20" s="9"/>
      <c r="I20" s="9"/>
      <c r="J20" s="9"/>
      <c r="K20" s="9"/>
      <c r="L20" s="19"/>
      <c r="M20" s="96"/>
    </row>
    <row r="21" spans="1:13" s="85" customFormat="1" ht="12.75" customHeight="1" thickBot="1" x14ac:dyDescent="0.25">
      <c r="A21" s="8" t="s">
        <v>8</v>
      </c>
      <c r="B21" s="20"/>
      <c r="C21" s="17"/>
      <c r="D21" s="17"/>
      <c r="E21" s="17"/>
      <c r="F21" s="72" t="s">
        <v>110</v>
      </c>
      <c r="G21" s="10"/>
      <c r="H21" s="10"/>
      <c r="I21" s="10"/>
      <c r="J21" s="10"/>
      <c r="K21" s="10"/>
      <c r="L21" s="21"/>
      <c r="M21" s="96"/>
    </row>
    <row r="22" spans="1:13" s="85" customFormat="1" ht="13.5" customHeight="1" thickBot="1" x14ac:dyDescent="0.25">
      <c r="A22" s="8" t="s">
        <v>6</v>
      </c>
      <c r="B22" s="67">
        <f>1+MAX($B$13:B21)</f>
        <v>3</v>
      </c>
      <c r="C22" s="68" t="s">
        <v>117</v>
      </c>
      <c r="D22" s="68" t="s">
        <v>112</v>
      </c>
      <c r="E22" s="68" t="s">
        <v>118</v>
      </c>
      <c r="F22" s="69" t="s">
        <v>219</v>
      </c>
      <c r="G22" s="68" t="s">
        <v>116</v>
      </c>
      <c r="H22" s="73">
        <v>8</v>
      </c>
      <c r="I22" s="80"/>
      <c r="J22" s="73"/>
      <c r="K22" s="81"/>
      <c r="L22" s="82">
        <f>ROUND((ROUND(H22,3))*(ROUND(K22,2)),2)</f>
        <v>0</v>
      </c>
      <c r="M22" s="96"/>
    </row>
    <row r="23" spans="1:13" s="85" customFormat="1" ht="12.75" customHeight="1" x14ac:dyDescent="0.2">
      <c r="A23" s="8" t="s">
        <v>5</v>
      </c>
      <c r="B23" s="18"/>
      <c r="C23" s="15"/>
      <c r="D23" s="15"/>
      <c r="E23" s="15"/>
      <c r="F23" s="70"/>
      <c r="G23" s="9"/>
      <c r="H23" s="9"/>
      <c r="I23" s="9"/>
      <c r="J23" s="9"/>
      <c r="K23" s="9"/>
      <c r="L23" s="19"/>
      <c r="M23" s="96"/>
    </row>
    <row r="24" spans="1:13" s="85" customFormat="1" ht="12.75" customHeight="1" x14ac:dyDescent="0.2">
      <c r="A24" s="8" t="s">
        <v>7</v>
      </c>
      <c r="B24" s="18"/>
      <c r="C24" s="15"/>
      <c r="D24" s="15"/>
      <c r="E24" s="15"/>
      <c r="F24" s="105" t="str">
        <f>CONCATENATE(B22,": ",H22,"; ")&amp;"viz textová a výkresová část projektové dokumentace"</f>
        <v>3: 8; viz textová a výkresová část projektové dokumentace</v>
      </c>
      <c r="G24" s="9"/>
      <c r="H24" s="9"/>
      <c r="I24" s="9"/>
      <c r="J24" s="9"/>
      <c r="K24" s="9"/>
      <c r="L24" s="19"/>
      <c r="M24" s="96"/>
    </row>
    <row r="25" spans="1:13" s="85" customFormat="1" ht="85.5" customHeight="1" thickBot="1" x14ac:dyDescent="0.25">
      <c r="A25" s="8" t="s">
        <v>8</v>
      </c>
      <c r="B25" s="20"/>
      <c r="C25" s="17"/>
      <c r="D25" s="17"/>
      <c r="E25" s="17"/>
      <c r="F25" s="72" t="s">
        <v>216</v>
      </c>
      <c r="G25" s="10"/>
      <c r="H25" s="10"/>
      <c r="I25" s="10"/>
      <c r="J25" s="10"/>
      <c r="K25" s="10"/>
      <c r="L25" s="21"/>
      <c r="M25" s="96"/>
    </row>
    <row r="26" spans="1:13" s="85" customFormat="1" ht="13.5" customHeight="1" thickBot="1" x14ac:dyDescent="0.25">
      <c r="A26" s="8" t="s">
        <v>6</v>
      </c>
      <c r="B26" s="67">
        <f>1+MAX($B$13:B25)</f>
        <v>4</v>
      </c>
      <c r="C26" s="68" t="s">
        <v>120</v>
      </c>
      <c r="D26" s="68" t="s">
        <v>112</v>
      </c>
      <c r="E26" s="68" t="s">
        <v>114</v>
      </c>
      <c r="F26" s="69" t="s">
        <v>119</v>
      </c>
      <c r="G26" s="68" t="s">
        <v>116</v>
      </c>
      <c r="H26" s="73">
        <v>2</v>
      </c>
      <c r="I26" s="80"/>
      <c r="J26" s="73"/>
      <c r="K26" s="81"/>
      <c r="L26" s="82">
        <f>ROUND((ROUND(H26,3))*(ROUND(K26,2)),2)</f>
        <v>0</v>
      </c>
      <c r="M26" s="96"/>
    </row>
    <row r="27" spans="1:13" s="85" customFormat="1" ht="12.75" customHeight="1" x14ac:dyDescent="0.2">
      <c r="A27" s="8" t="s">
        <v>5</v>
      </c>
      <c r="B27" s="18"/>
      <c r="C27" s="15"/>
      <c r="D27" s="15"/>
      <c r="E27" s="15"/>
      <c r="F27" s="70"/>
      <c r="G27" s="9"/>
      <c r="H27" s="9"/>
      <c r="I27" s="9"/>
      <c r="J27" s="9"/>
      <c r="K27" s="9"/>
      <c r="L27" s="19"/>
      <c r="M27" s="96"/>
    </row>
    <row r="28" spans="1:13" s="85" customFormat="1" ht="12.75" customHeight="1" x14ac:dyDescent="0.2">
      <c r="A28" s="8" t="s">
        <v>7</v>
      </c>
      <c r="B28" s="18"/>
      <c r="C28" s="15"/>
      <c r="D28" s="15"/>
      <c r="E28" s="15"/>
      <c r="F28" s="105" t="str">
        <f>CONCATENATE(B26,": ",H26,"; ")&amp;"viz textová a výkresová část projektové dokumentace"</f>
        <v>4: 2; viz textová a výkresová část projektové dokumentace</v>
      </c>
      <c r="G28" s="9"/>
      <c r="H28" s="9"/>
      <c r="I28" s="9"/>
      <c r="J28" s="9"/>
      <c r="K28" s="9"/>
      <c r="L28" s="19"/>
      <c r="M28" s="96"/>
    </row>
    <row r="29" spans="1:13" s="85" customFormat="1" ht="12.75" customHeight="1" thickBot="1" x14ac:dyDescent="0.25">
      <c r="A29" s="8" t="s">
        <v>8</v>
      </c>
      <c r="B29" s="20"/>
      <c r="C29" s="17"/>
      <c r="D29" s="17"/>
      <c r="E29" s="17"/>
      <c r="F29" s="72" t="s">
        <v>110</v>
      </c>
      <c r="G29" s="10"/>
      <c r="H29" s="10"/>
      <c r="I29" s="10"/>
      <c r="J29" s="10"/>
      <c r="K29" s="10"/>
      <c r="L29" s="21"/>
      <c r="M29" s="96"/>
    </row>
    <row r="30" spans="1:13" s="85" customFormat="1" ht="13.5" customHeight="1" thickBot="1" x14ac:dyDescent="0.25">
      <c r="A30" s="8" t="s">
        <v>6</v>
      </c>
      <c r="B30" s="67">
        <f>1+MAX($B$13:B29)</f>
        <v>5</v>
      </c>
      <c r="C30" s="68" t="s">
        <v>122</v>
      </c>
      <c r="D30" s="68" t="s">
        <v>112</v>
      </c>
      <c r="E30" s="68" t="s">
        <v>114</v>
      </c>
      <c r="F30" s="69" t="s">
        <v>121</v>
      </c>
      <c r="G30" s="68" t="s">
        <v>116</v>
      </c>
      <c r="H30" s="73">
        <v>2</v>
      </c>
      <c r="I30" s="80"/>
      <c r="J30" s="73"/>
      <c r="K30" s="81"/>
      <c r="L30" s="82">
        <f>ROUND((ROUND(H30,3))*(ROUND(K30,2)),2)</f>
        <v>0</v>
      </c>
      <c r="M30" s="96"/>
    </row>
    <row r="31" spans="1:13" s="85" customFormat="1" ht="12.75" customHeight="1" x14ac:dyDescent="0.2">
      <c r="A31" s="8" t="s">
        <v>5</v>
      </c>
      <c r="B31" s="18"/>
      <c r="C31" s="15"/>
      <c r="D31" s="15"/>
      <c r="E31" s="15"/>
      <c r="F31" s="70"/>
      <c r="G31" s="9"/>
      <c r="H31" s="9"/>
      <c r="I31" s="9"/>
      <c r="J31" s="9"/>
      <c r="K31" s="9"/>
      <c r="L31" s="19"/>
      <c r="M31" s="96"/>
    </row>
    <row r="32" spans="1:13" s="85" customFormat="1" ht="12.75" customHeight="1" x14ac:dyDescent="0.2">
      <c r="A32" s="8" t="s">
        <v>7</v>
      </c>
      <c r="B32" s="18"/>
      <c r="C32" s="15"/>
      <c r="D32" s="15"/>
      <c r="E32" s="15"/>
      <c r="F32" s="105" t="str">
        <f>CONCATENATE(B30,": ",H30,"; ")&amp;"viz textová a výkresová část projektové dokumentace"</f>
        <v>5: 2; viz textová a výkresová část projektové dokumentace</v>
      </c>
      <c r="G32" s="9"/>
      <c r="H32" s="9"/>
      <c r="I32" s="9"/>
      <c r="J32" s="9"/>
      <c r="K32" s="9"/>
      <c r="L32" s="19"/>
      <c r="M32" s="96"/>
    </row>
    <row r="33" spans="1:13" s="85" customFormat="1" ht="12.75" customHeight="1" thickBot="1" x14ac:dyDescent="0.25">
      <c r="A33" s="8" t="s">
        <v>8</v>
      </c>
      <c r="B33" s="20"/>
      <c r="C33" s="17"/>
      <c r="D33" s="17"/>
      <c r="E33" s="17"/>
      <c r="F33" s="72" t="s">
        <v>110</v>
      </c>
      <c r="G33" s="10"/>
      <c r="H33" s="10"/>
      <c r="I33" s="10"/>
      <c r="J33" s="10"/>
      <c r="K33" s="10"/>
      <c r="L33" s="21"/>
      <c r="M33" s="96"/>
    </row>
    <row r="34" spans="1:13" s="85" customFormat="1" ht="13.5" customHeight="1" thickBot="1" x14ac:dyDescent="0.25">
      <c r="A34" s="8" t="s">
        <v>6</v>
      </c>
      <c r="B34" s="67">
        <f>1+MAX($B$13:B33)</f>
        <v>6</v>
      </c>
      <c r="C34" s="68" t="s">
        <v>123</v>
      </c>
      <c r="D34" s="68" t="s">
        <v>112</v>
      </c>
      <c r="E34" s="68" t="s">
        <v>114</v>
      </c>
      <c r="F34" s="69" t="s">
        <v>218</v>
      </c>
      <c r="G34" s="68" t="s">
        <v>116</v>
      </c>
      <c r="H34" s="73">
        <v>1</v>
      </c>
      <c r="I34" s="80"/>
      <c r="J34" s="73"/>
      <c r="K34" s="81"/>
      <c r="L34" s="82">
        <f>ROUND((ROUND(H34,3))*(ROUND(K34,2)),2)</f>
        <v>0</v>
      </c>
      <c r="M34" s="96"/>
    </row>
    <row r="35" spans="1:13" s="85" customFormat="1" ht="12.75" customHeight="1" x14ac:dyDescent="0.2">
      <c r="A35" s="8" t="s">
        <v>5</v>
      </c>
      <c r="B35" s="18"/>
      <c r="C35" s="15"/>
      <c r="D35" s="15"/>
      <c r="E35" s="15"/>
      <c r="F35" s="70"/>
      <c r="G35" s="9"/>
      <c r="H35" s="9"/>
      <c r="I35" s="9"/>
      <c r="J35" s="9"/>
      <c r="K35" s="9"/>
      <c r="L35" s="19"/>
      <c r="M35" s="96"/>
    </row>
    <row r="36" spans="1:13" s="85" customFormat="1" ht="12.75" customHeight="1" x14ac:dyDescent="0.2">
      <c r="A36" s="8" t="s">
        <v>7</v>
      </c>
      <c r="B36" s="18"/>
      <c r="C36" s="15"/>
      <c r="D36" s="15"/>
      <c r="E36" s="15"/>
      <c r="F36" s="105" t="str">
        <f>CONCATENATE(B34,": ",H34,"; ")&amp;"viz textová a výkresová část projektové dokumentace"</f>
        <v>6: 1; viz textová a výkresová část projektové dokumentace</v>
      </c>
      <c r="G36" s="9"/>
      <c r="H36" s="9"/>
      <c r="I36" s="9"/>
      <c r="J36" s="9"/>
      <c r="K36" s="9"/>
      <c r="L36" s="19"/>
      <c r="M36" s="96"/>
    </row>
    <row r="37" spans="1:13" s="85" customFormat="1" ht="12.75" customHeight="1" thickBot="1" x14ac:dyDescent="0.25">
      <c r="A37" s="8" t="s">
        <v>8</v>
      </c>
      <c r="B37" s="20"/>
      <c r="C37" s="17"/>
      <c r="D37" s="17"/>
      <c r="E37" s="17"/>
      <c r="F37" s="72" t="s">
        <v>110</v>
      </c>
      <c r="G37" s="10"/>
      <c r="H37" s="10"/>
      <c r="I37" s="10"/>
      <c r="J37" s="10"/>
      <c r="K37" s="10"/>
      <c r="L37" s="21"/>
      <c r="M37" s="96"/>
    </row>
    <row r="38" spans="1:13" s="85" customFormat="1" ht="13.5" customHeight="1" thickBot="1" x14ac:dyDescent="0.25">
      <c r="A38" s="8" t="s">
        <v>6</v>
      </c>
      <c r="B38" s="67">
        <f>1+MAX($B$13:B37)</f>
        <v>7</v>
      </c>
      <c r="C38" s="68" t="s">
        <v>124</v>
      </c>
      <c r="D38" s="68" t="s">
        <v>112</v>
      </c>
      <c r="E38" s="68" t="s">
        <v>114</v>
      </c>
      <c r="F38" s="69" t="s">
        <v>127</v>
      </c>
      <c r="G38" s="68" t="s">
        <v>116</v>
      </c>
      <c r="H38" s="73">
        <v>1</v>
      </c>
      <c r="I38" s="80"/>
      <c r="J38" s="73"/>
      <c r="K38" s="81"/>
      <c r="L38" s="82">
        <f>ROUND((ROUND(H38,3))*(ROUND(K38,2)),2)</f>
        <v>0</v>
      </c>
      <c r="M38" s="96"/>
    </row>
    <row r="39" spans="1:13" s="85" customFormat="1" ht="12.75" customHeight="1" x14ac:dyDescent="0.2">
      <c r="A39" s="8" t="s">
        <v>5</v>
      </c>
      <c r="B39" s="18"/>
      <c r="C39" s="15"/>
      <c r="D39" s="15"/>
      <c r="E39" s="15"/>
      <c r="F39" s="70"/>
      <c r="G39" s="9"/>
      <c r="H39" s="9"/>
      <c r="I39" s="9"/>
      <c r="J39" s="9"/>
      <c r="K39" s="9"/>
      <c r="L39" s="19"/>
      <c r="M39" s="96"/>
    </row>
    <row r="40" spans="1:13" s="85" customFormat="1" ht="12.75" customHeight="1" x14ac:dyDescent="0.2">
      <c r="A40" s="8" t="s">
        <v>7</v>
      </c>
      <c r="B40" s="18"/>
      <c r="C40" s="15"/>
      <c r="D40" s="15"/>
      <c r="E40" s="15"/>
      <c r="F40" s="105" t="str">
        <f>CONCATENATE(B38,": ",H38,"; ")&amp;"viz textová a výkresová část projektové dokumentace"</f>
        <v>7: 1; viz textová a výkresová část projektové dokumentace</v>
      </c>
      <c r="G40" s="9"/>
      <c r="H40" s="9"/>
      <c r="I40" s="9"/>
      <c r="J40" s="9"/>
      <c r="K40" s="9"/>
      <c r="L40" s="19"/>
      <c r="M40" s="96"/>
    </row>
    <row r="41" spans="1:13" s="85" customFormat="1" ht="12.75" customHeight="1" thickBot="1" x14ac:dyDescent="0.25">
      <c r="A41" s="8" t="s">
        <v>8</v>
      </c>
      <c r="B41" s="20"/>
      <c r="C41" s="17"/>
      <c r="D41" s="17"/>
      <c r="E41" s="17"/>
      <c r="F41" s="72" t="s">
        <v>110</v>
      </c>
      <c r="G41" s="10"/>
      <c r="H41" s="10"/>
      <c r="I41" s="10"/>
      <c r="J41" s="10"/>
      <c r="K41" s="10"/>
      <c r="L41" s="21"/>
      <c r="M41" s="96"/>
    </row>
    <row r="42" spans="1:13" s="85" customFormat="1" ht="13.5" customHeight="1" thickBot="1" x14ac:dyDescent="0.25">
      <c r="A42" s="8" t="s">
        <v>6</v>
      </c>
      <c r="B42" s="67">
        <f>1+MAX($B$13:B41)</f>
        <v>8</v>
      </c>
      <c r="C42" s="68" t="s">
        <v>125</v>
      </c>
      <c r="D42" s="68" t="s">
        <v>112</v>
      </c>
      <c r="E42" s="68" t="s">
        <v>114</v>
      </c>
      <c r="F42" s="69" t="s">
        <v>128</v>
      </c>
      <c r="G42" s="68" t="s">
        <v>116</v>
      </c>
      <c r="H42" s="73">
        <v>1</v>
      </c>
      <c r="I42" s="80"/>
      <c r="J42" s="73"/>
      <c r="K42" s="81"/>
      <c r="L42" s="82">
        <f>ROUND((ROUND(H42,3))*(ROUND(K42,2)),2)</f>
        <v>0</v>
      </c>
      <c r="M42" s="96"/>
    </row>
    <row r="43" spans="1:13" s="85" customFormat="1" ht="12.75" customHeight="1" x14ac:dyDescent="0.2">
      <c r="A43" s="8" t="s">
        <v>5</v>
      </c>
      <c r="B43" s="18"/>
      <c r="C43" s="15"/>
      <c r="D43" s="15"/>
      <c r="E43" s="15"/>
      <c r="F43" s="70"/>
      <c r="G43" s="9"/>
      <c r="H43" s="9"/>
      <c r="I43" s="9"/>
      <c r="J43" s="9"/>
      <c r="K43" s="9"/>
      <c r="L43" s="19"/>
      <c r="M43" s="96"/>
    </row>
    <row r="44" spans="1:13" s="85" customFormat="1" ht="12.75" customHeight="1" x14ac:dyDescent="0.2">
      <c r="A44" s="8" t="s">
        <v>7</v>
      </c>
      <c r="B44" s="18"/>
      <c r="C44" s="15"/>
      <c r="D44" s="15"/>
      <c r="E44" s="15"/>
      <c r="F44" s="105" t="str">
        <f>CONCATENATE(B42,": ",H42,"; ")&amp;"viz textová a výkresová část projektové dokumentace"</f>
        <v>8: 1; viz textová a výkresová část projektové dokumentace</v>
      </c>
      <c r="G44" s="9"/>
      <c r="H44" s="9"/>
      <c r="I44" s="9"/>
      <c r="J44" s="9"/>
      <c r="K44" s="9"/>
      <c r="L44" s="19"/>
      <c r="M44" s="96"/>
    </row>
    <row r="45" spans="1:13" s="85" customFormat="1" ht="12.75" customHeight="1" thickBot="1" x14ac:dyDescent="0.25">
      <c r="A45" s="8" t="s">
        <v>8</v>
      </c>
      <c r="B45" s="20"/>
      <c r="C45" s="17"/>
      <c r="D45" s="17"/>
      <c r="E45" s="17"/>
      <c r="F45" s="72" t="s">
        <v>110</v>
      </c>
      <c r="G45" s="10"/>
      <c r="H45" s="10"/>
      <c r="I45" s="10"/>
      <c r="J45" s="10"/>
      <c r="K45" s="10"/>
      <c r="L45" s="21"/>
      <c r="M45" s="96"/>
    </row>
    <row r="46" spans="1:13" s="85" customFormat="1" ht="13.5" customHeight="1" thickBot="1" x14ac:dyDescent="0.25">
      <c r="A46" s="8" t="s">
        <v>6</v>
      </c>
      <c r="B46" s="67">
        <f>1+MAX($B$13:B45)</f>
        <v>9</v>
      </c>
      <c r="C46" s="68" t="s">
        <v>126</v>
      </c>
      <c r="D46" s="68" t="s">
        <v>112</v>
      </c>
      <c r="E46" s="68" t="s">
        <v>114</v>
      </c>
      <c r="F46" s="69" t="s">
        <v>129</v>
      </c>
      <c r="G46" s="68" t="s">
        <v>116</v>
      </c>
      <c r="H46" s="73">
        <v>2</v>
      </c>
      <c r="I46" s="80"/>
      <c r="J46" s="73"/>
      <c r="K46" s="81"/>
      <c r="L46" s="82">
        <f>ROUND((ROUND(H46,3))*(ROUND(K46,2)),2)</f>
        <v>0</v>
      </c>
      <c r="M46" s="96"/>
    </row>
    <row r="47" spans="1:13" s="85" customFormat="1" ht="12.75" customHeight="1" x14ac:dyDescent="0.2">
      <c r="A47" s="8" t="s">
        <v>5</v>
      </c>
      <c r="B47" s="18"/>
      <c r="C47" s="15"/>
      <c r="D47" s="15"/>
      <c r="E47" s="15"/>
      <c r="F47" s="70"/>
      <c r="G47" s="9"/>
      <c r="H47" s="9"/>
      <c r="I47" s="9"/>
      <c r="J47" s="9"/>
      <c r="K47" s="9"/>
      <c r="L47" s="19"/>
      <c r="M47" s="96"/>
    </row>
    <row r="48" spans="1:13" s="85" customFormat="1" ht="12.75" customHeight="1" x14ac:dyDescent="0.2">
      <c r="A48" s="8" t="s">
        <v>7</v>
      </c>
      <c r="B48" s="18"/>
      <c r="C48" s="15"/>
      <c r="D48" s="15"/>
      <c r="E48" s="15"/>
      <c r="F48" s="105" t="str">
        <f>CONCATENATE(B46,": ",H46,"; ")&amp;"viz textová a výkresová část projektové dokumentace"</f>
        <v>9: 2; viz textová a výkresová část projektové dokumentace</v>
      </c>
      <c r="G48" s="9"/>
      <c r="H48" s="9"/>
      <c r="I48" s="9"/>
      <c r="J48" s="9"/>
      <c r="K48" s="9"/>
      <c r="L48" s="19"/>
      <c r="M48" s="96"/>
    </row>
    <row r="49" spans="1:13" s="85" customFormat="1" ht="12.75" customHeight="1" thickBot="1" x14ac:dyDescent="0.25">
      <c r="A49" s="8" t="s">
        <v>8</v>
      </c>
      <c r="B49" s="20"/>
      <c r="C49" s="17"/>
      <c r="D49" s="17"/>
      <c r="E49" s="17"/>
      <c r="F49" s="72" t="s">
        <v>110</v>
      </c>
      <c r="G49" s="10"/>
      <c r="H49" s="10"/>
      <c r="I49" s="10"/>
      <c r="J49" s="10"/>
      <c r="K49" s="10"/>
      <c r="L49" s="21"/>
      <c r="M49" s="96"/>
    </row>
    <row r="50" spans="1:13" s="85" customFormat="1" ht="13.5" customHeight="1" thickBot="1" x14ac:dyDescent="0.25">
      <c r="A50" s="8" t="s">
        <v>6</v>
      </c>
      <c r="B50" s="67">
        <f>1+MAX($B$13:B49)</f>
        <v>10</v>
      </c>
      <c r="C50" s="68" t="s">
        <v>130</v>
      </c>
      <c r="D50" s="68" t="s">
        <v>112</v>
      </c>
      <c r="E50" s="68" t="s">
        <v>114</v>
      </c>
      <c r="F50" s="69" t="s">
        <v>132</v>
      </c>
      <c r="G50" s="68" t="s">
        <v>116</v>
      </c>
      <c r="H50" s="73">
        <v>2</v>
      </c>
      <c r="I50" s="80"/>
      <c r="J50" s="73"/>
      <c r="K50" s="81"/>
      <c r="L50" s="82">
        <f>ROUND((ROUND(H50,3))*(ROUND(K50,2)),2)</f>
        <v>0</v>
      </c>
      <c r="M50" s="96"/>
    </row>
    <row r="51" spans="1:13" s="85" customFormat="1" ht="12.75" customHeight="1" x14ac:dyDescent="0.2">
      <c r="A51" s="8" t="s">
        <v>5</v>
      </c>
      <c r="B51" s="18"/>
      <c r="C51" s="15"/>
      <c r="D51" s="15"/>
      <c r="E51" s="15"/>
      <c r="F51" s="70"/>
      <c r="G51" s="9"/>
      <c r="H51" s="9"/>
      <c r="I51" s="9"/>
      <c r="J51" s="9"/>
      <c r="K51" s="9"/>
      <c r="L51" s="19"/>
      <c r="M51" s="96"/>
    </row>
    <row r="52" spans="1:13" s="85" customFormat="1" ht="12.75" customHeight="1" x14ac:dyDescent="0.2">
      <c r="A52" s="8" t="s">
        <v>7</v>
      </c>
      <c r="B52" s="18"/>
      <c r="C52" s="15"/>
      <c r="D52" s="15"/>
      <c r="E52" s="15"/>
      <c r="F52" s="105" t="str">
        <f>CONCATENATE(B50,": ",H50,"; ")&amp;"viz textová a výkresová část projektové dokumentace"</f>
        <v>10: 2; viz textová a výkresová část projektové dokumentace</v>
      </c>
      <c r="G52" s="9"/>
      <c r="H52" s="9"/>
      <c r="I52" s="9"/>
      <c r="J52" s="9"/>
      <c r="K52" s="9"/>
      <c r="L52" s="19"/>
      <c r="M52" s="96"/>
    </row>
    <row r="53" spans="1:13" s="85" customFormat="1" ht="12.75" customHeight="1" thickBot="1" x14ac:dyDescent="0.25">
      <c r="A53" s="8" t="s">
        <v>8</v>
      </c>
      <c r="B53" s="20"/>
      <c r="C53" s="17"/>
      <c r="D53" s="17"/>
      <c r="E53" s="17"/>
      <c r="F53" s="72" t="s">
        <v>110</v>
      </c>
      <c r="G53" s="10"/>
      <c r="H53" s="10"/>
      <c r="I53" s="10"/>
      <c r="J53" s="10"/>
      <c r="K53" s="10"/>
      <c r="L53" s="21"/>
      <c r="M53" s="96"/>
    </row>
    <row r="54" spans="1:13" s="85" customFormat="1" ht="13.5" customHeight="1" thickBot="1" x14ac:dyDescent="0.25">
      <c r="A54" s="8" t="s">
        <v>6</v>
      </c>
      <c r="B54" s="67">
        <f>1+MAX($B$13:B53)</f>
        <v>11</v>
      </c>
      <c r="C54" s="68" t="s">
        <v>131</v>
      </c>
      <c r="D54" s="68" t="s">
        <v>112</v>
      </c>
      <c r="E54" s="68" t="s">
        <v>114</v>
      </c>
      <c r="F54" s="69" t="s">
        <v>133</v>
      </c>
      <c r="G54" s="68" t="s">
        <v>116</v>
      </c>
      <c r="H54" s="73">
        <v>2</v>
      </c>
      <c r="I54" s="80"/>
      <c r="J54" s="73"/>
      <c r="K54" s="81"/>
      <c r="L54" s="82">
        <f>ROUND((ROUND(H54,3))*(ROUND(K54,2)),2)</f>
        <v>0</v>
      </c>
      <c r="M54" s="96"/>
    </row>
    <row r="55" spans="1:13" s="85" customFormat="1" ht="12.75" customHeight="1" x14ac:dyDescent="0.2">
      <c r="A55" s="8" t="s">
        <v>5</v>
      </c>
      <c r="B55" s="18"/>
      <c r="C55" s="15"/>
      <c r="D55" s="15"/>
      <c r="E55" s="15"/>
      <c r="F55" s="70"/>
      <c r="G55" s="9"/>
      <c r="H55" s="9"/>
      <c r="I55" s="9"/>
      <c r="J55" s="9"/>
      <c r="K55" s="9"/>
      <c r="L55" s="19"/>
      <c r="M55" s="96"/>
    </row>
    <row r="56" spans="1:13" s="85" customFormat="1" ht="12.75" customHeight="1" x14ac:dyDescent="0.2">
      <c r="A56" s="8" t="s">
        <v>7</v>
      </c>
      <c r="B56" s="18"/>
      <c r="C56" s="15"/>
      <c r="D56" s="15"/>
      <c r="E56" s="15"/>
      <c r="F56" s="105" t="str">
        <f>CONCATENATE(B54,": ",H54,"; ")&amp;"viz textová a výkresová část projektové dokumentace"</f>
        <v>11: 2; viz textová a výkresová část projektové dokumentace</v>
      </c>
      <c r="G56" s="9"/>
      <c r="H56" s="9"/>
      <c r="I56" s="9"/>
      <c r="J56" s="9"/>
      <c r="K56" s="9"/>
      <c r="L56" s="19"/>
      <c r="M56" s="96"/>
    </row>
    <row r="57" spans="1:13" s="85" customFormat="1" ht="12.75" customHeight="1" thickBot="1" x14ac:dyDescent="0.25">
      <c r="A57" s="8" t="s">
        <v>8</v>
      </c>
      <c r="B57" s="20"/>
      <c r="C57" s="17"/>
      <c r="D57" s="17"/>
      <c r="E57" s="17"/>
      <c r="F57" s="72" t="s">
        <v>110</v>
      </c>
      <c r="G57" s="10"/>
      <c r="H57" s="10"/>
      <c r="I57" s="10"/>
      <c r="J57" s="10"/>
      <c r="K57" s="10"/>
      <c r="L57" s="21"/>
      <c r="M57" s="96"/>
    </row>
    <row r="58" spans="1:13" s="85" customFormat="1" ht="13.5" customHeight="1" thickBot="1" x14ac:dyDescent="0.25">
      <c r="A58" s="8" t="s">
        <v>6</v>
      </c>
      <c r="B58" s="67">
        <f>1+MAX($B$13:B57)</f>
        <v>12</v>
      </c>
      <c r="C58" s="68" t="s">
        <v>135</v>
      </c>
      <c r="D58" s="68" t="s">
        <v>112</v>
      </c>
      <c r="E58" s="68" t="s">
        <v>114</v>
      </c>
      <c r="F58" s="69" t="s">
        <v>134</v>
      </c>
      <c r="G58" s="68" t="s">
        <v>116</v>
      </c>
      <c r="H58" s="73">
        <v>43</v>
      </c>
      <c r="I58" s="80"/>
      <c r="J58" s="73"/>
      <c r="K58" s="81"/>
      <c r="L58" s="82">
        <f>ROUND((ROUND(H58,3))*(ROUND(K58,2)),2)</f>
        <v>0</v>
      </c>
      <c r="M58" s="96"/>
    </row>
    <row r="59" spans="1:13" s="85" customFormat="1" ht="12.75" customHeight="1" x14ac:dyDescent="0.2">
      <c r="A59" s="8" t="s">
        <v>5</v>
      </c>
      <c r="B59" s="18"/>
      <c r="C59" s="15"/>
      <c r="D59" s="15"/>
      <c r="E59" s="15"/>
      <c r="F59" s="70"/>
      <c r="G59" s="9"/>
      <c r="H59" s="9"/>
      <c r="I59" s="9"/>
      <c r="J59" s="9"/>
      <c r="K59" s="9"/>
      <c r="L59" s="19"/>
      <c r="M59" s="96"/>
    </row>
    <row r="60" spans="1:13" s="85" customFormat="1" ht="12.75" customHeight="1" x14ac:dyDescent="0.2">
      <c r="A60" s="8" t="s">
        <v>7</v>
      </c>
      <c r="B60" s="18"/>
      <c r="C60" s="15"/>
      <c r="D60" s="15"/>
      <c r="E60" s="15"/>
      <c r="F60" s="105" t="str">
        <f>CONCATENATE(B58,": ",H58,"; ")&amp;"viz textová a výkresová část projektové dokumentace"</f>
        <v>12: 43; viz textová a výkresová část projektové dokumentace</v>
      </c>
      <c r="G60" s="9"/>
      <c r="H60" s="9"/>
      <c r="I60" s="9"/>
      <c r="J60" s="9"/>
      <c r="K60" s="9"/>
      <c r="L60" s="19"/>
      <c r="M60" s="96"/>
    </row>
    <row r="61" spans="1:13" s="85" customFormat="1" ht="12.75" customHeight="1" thickBot="1" x14ac:dyDescent="0.25">
      <c r="A61" s="8" t="s">
        <v>8</v>
      </c>
      <c r="B61" s="20"/>
      <c r="C61" s="17"/>
      <c r="D61" s="17"/>
      <c r="E61" s="17"/>
      <c r="F61" s="72" t="s">
        <v>110</v>
      </c>
      <c r="G61" s="10"/>
      <c r="H61" s="10"/>
      <c r="I61" s="10"/>
      <c r="J61" s="10"/>
      <c r="K61" s="10"/>
      <c r="L61" s="21"/>
      <c r="M61" s="96"/>
    </row>
    <row r="62" spans="1:13" s="85" customFormat="1" ht="13.5" customHeight="1" thickBot="1" x14ac:dyDescent="0.25">
      <c r="A62" s="8" t="s">
        <v>6</v>
      </c>
      <c r="B62" s="67">
        <f>1+MAX($B$13:B61)</f>
        <v>13</v>
      </c>
      <c r="C62" s="68" t="s">
        <v>229</v>
      </c>
      <c r="D62" s="68"/>
      <c r="E62" s="68" t="s">
        <v>114</v>
      </c>
      <c r="F62" s="69" t="s">
        <v>230</v>
      </c>
      <c r="G62" s="68" t="s">
        <v>116</v>
      </c>
      <c r="H62" s="73">
        <v>9</v>
      </c>
      <c r="I62" s="80"/>
      <c r="J62" s="73"/>
      <c r="K62" s="81"/>
      <c r="L62" s="82">
        <f>ROUND((ROUND(H62,3))*(ROUND(K62,2)),2)</f>
        <v>0</v>
      </c>
      <c r="M62" s="96"/>
    </row>
    <row r="63" spans="1:13" s="85" customFormat="1" ht="12.75" customHeight="1" x14ac:dyDescent="0.2">
      <c r="A63" s="8" t="s">
        <v>5</v>
      </c>
      <c r="B63" s="18"/>
      <c r="C63" s="15"/>
      <c r="D63" s="15"/>
      <c r="E63" s="15"/>
      <c r="F63" s="70"/>
      <c r="G63" s="9"/>
      <c r="H63" s="9"/>
      <c r="I63" s="9"/>
      <c r="J63" s="9"/>
      <c r="K63" s="9"/>
      <c r="L63" s="19"/>
      <c r="M63" s="96"/>
    </row>
    <row r="64" spans="1:13" s="85" customFormat="1" ht="12.75" customHeight="1" x14ac:dyDescent="0.2">
      <c r="A64" s="8" t="s">
        <v>7</v>
      </c>
      <c r="B64" s="18"/>
      <c r="C64" s="15"/>
      <c r="D64" s="15"/>
      <c r="E64" s="15"/>
      <c r="F64" s="105" t="str">
        <f>CONCATENATE(B62,": ",H62,"; ")&amp;"viz textová a výkresová část projektové dokumentace"</f>
        <v>13: 9; viz textová a výkresová část projektové dokumentace</v>
      </c>
      <c r="G64" s="9"/>
      <c r="H64" s="9"/>
      <c r="I64" s="9"/>
      <c r="J64" s="9"/>
      <c r="K64" s="9"/>
      <c r="L64" s="19"/>
      <c r="M64" s="96"/>
    </row>
    <row r="65" spans="1:13" s="85" customFormat="1" ht="12.75" customHeight="1" thickBot="1" x14ac:dyDescent="0.25">
      <c r="A65" s="8" t="s">
        <v>8</v>
      </c>
      <c r="B65" s="20"/>
      <c r="C65" s="17"/>
      <c r="D65" s="17"/>
      <c r="E65" s="17"/>
      <c r="F65" s="72" t="s">
        <v>110</v>
      </c>
      <c r="G65" s="10"/>
      <c r="H65" s="10"/>
      <c r="I65" s="10"/>
      <c r="J65" s="10"/>
      <c r="K65" s="10"/>
      <c r="L65" s="21"/>
      <c r="M65" s="96"/>
    </row>
    <row r="66" spans="1:13" s="85" customFormat="1" ht="13.5" customHeight="1" thickBot="1" x14ac:dyDescent="0.25">
      <c r="A66" s="8" t="s">
        <v>6</v>
      </c>
      <c r="B66" s="67">
        <f>1+MAX($B$13:B65)</f>
        <v>14</v>
      </c>
      <c r="C66" s="68" t="s">
        <v>136</v>
      </c>
      <c r="D66" s="68" t="s">
        <v>112</v>
      </c>
      <c r="E66" s="68" t="s">
        <v>114</v>
      </c>
      <c r="F66" s="69" t="s">
        <v>137</v>
      </c>
      <c r="G66" s="68" t="s">
        <v>116</v>
      </c>
      <c r="H66" s="73">
        <v>14</v>
      </c>
      <c r="I66" s="80"/>
      <c r="J66" s="73"/>
      <c r="K66" s="81"/>
      <c r="L66" s="82">
        <f>ROUND((ROUND(H66,3))*(ROUND(K66,2)),2)</f>
        <v>0</v>
      </c>
      <c r="M66" s="96"/>
    </row>
    <row r="67" spans="1:13" s="85" customFormat="1" ht="12.75" customHeight="1" x14ac:dyDescent="0.2">
      <c r="A67" s="8" t="s">
        <v>5</v>
      </c>
      <c r="B67" s="18"/>
      <c r="C67" s="15"/>
      <c r="D67" s="15"/>
      <c r="E67" s="15"/>
      <c r="F67" s="70"/>
      <c r="G67" s="9"/>
      <c r="H67" s="9"/>
      <c r="I67" s="9"/>
      <c r="J67" s="9"/>
      <c r="K67" s="9"/>
      <c r="L67" s="19"/>
      <c r="M67" s="96"/>
    </row>
    <row r="68" spans="1:13" s="85" customFormat="1" ht="12.75" customHeight="1" x14ac:dyDescent="0.2">
      <c r="A68" s="8" t="s">
        <v>7</v>
      </c>
      <c r="B68" s="18"/>
      <c r="C68" s="15"/>
      <c r="D68" s="15"/>
      <c r="E68" s="15"/>
      <c r="F68" s="105" t="str">
        <f>CONCATENATE(B66,": ",H66,"; ")&amp;"viz textová a výkresová část projektové dokumentace"</f>
        <v>14: 14; viz textová a výkresová část projektové dokumentace</v>
      </c>
      <c r="G68" s="9"/>
      <c r="H68" s="9"/>
      <c r="I68" s="9"/>
      <c r="J68" s="9"/>
      <c r="K68" s="9"/>
      <c r="L68" s="19"/>
      <c r="M68" s="96"/>
    </row>
    <row r="69" spans="1:13" s="85" customFormat="1" ht="12.75" customHeight="1" thickBot="1" x14ac:dyDescent="0.25">
      <c r="A69" s="8" t="s">
        <v>8</v>
      </c>
      <c r="B69" s="20"/>
      <c r="C69" s="17"/>
      <c r="D69" s="17"/>
      <c r="E69" s="17"/>
      <c r="F69" s="72" t="s">
        <v>110</v>
      </c>
      <c r="G69" s="10"/>
      <c r="H69" s="10"/>
      <c r="I69" s="10"/>
      <c r="J69" s="10"/>
      <c r="K69" s="10"/>
      <c r="L69" s="21"/>
      <c r="M69" s="96"/>
    </row>
    <row r="70" spans="1:13" s="85" customFormat="1" ht="13.5" customHeight="1" thickBot="1" x14ac:dyDescent="0.25">
      <c r="A70" s="8" t="s">
        <v>6</v>
      </c>
      <c r="B70" s="67">
        <f>1+MAX($B$13:B69)</f>
        <v>15</v>
      </c>
      <c r="C70" s="68" t="s">
        <v>153</v>
      </c>
      <c r="D70" s="68" t="s">
        <v>112</v>
      </c>
      <c r="E70" s="68" t="s">
        <v>114</v>
      </c>
      <c r="F70" s="69" t="s">
        <v>138</v>
      </c>
      <c r="G70" s="68" t="s">
        <v>116</v>
      </c>
      <c r="H70" s="73">
        <v>20</v>
      </c>
      <c r="I70" s="80"/>
      <c r="J70" s="73"/>
      <c r="K70" s="81"/>
      <c r="L70" s="82">
        <f>ROUND((ROUND(H70,3))*(ROUND(K70,2)),2)</f>
        <v>0</v>
      </c>
      <c r="M70" s="96"/>
    </row>
    <row r="71" spans="1:13" s="85" customFormat="1" ht="12.75" customHeight="1" x14ac:dyDescent="0.2">
      <c r="A71" s="8" t="s">
        <v>5</v>
      </c>
      <c r="B71" s="18"/>
      <c r="C71" s="15"/>
      <c r="D71" s="15"/>
      <c r="E71" s="15"/>
      <c r="F71" s="70"/>
      <c r="G71" s="9"/>
      <c r="H71" s="9"/>
      <c r="I71" s="9"/>
      <c r="J71" s="9"/>
      <c r="K71" s="9"/>
      <c r="L71" s="19"/>
      <c r="M71" s="96"/>
    </row>
    <row r="72" spans="1:13" s="85" customFormat="1" ht="12.75" customHeight="1" x14ac:dyDescent="0.2">
      <c r="A72" s="8" t="s">
        <v>7</v>
      </c>
      <c r="B72" s="18"/>
      <c r="C72" s="15"/>
      <c r="D72" s="15"/>
      <c r="E72" s="15"/>
      <c r="F72" s="105" t="str">
        <f>CONCATENATE(B70,": ",H70,"; ")&amp;"viz textová a výkresová část projektové dokumentace"</f>
        <v>15: 20; viz textová a výkresová část projektové dokumentace</v>
      </c>
      <c r="G72" s="9"/>
      <c r="H72" s="9"/>
      <c r="I72" s="9"/>
      <c r="J72" s="9"/>
      <c r="K72" s="9"/>
      <c r="L72" s="19"/>
      <c r="M72" s="96"/>
    </row>
    <row r="73" spans="1:13" s="85" customFormat="1" ht="12.75" customHeight="1" thickBot="1" x14ac:dyDescent="0.25">
      <c r="A73" s="8" t="s">
        <v>8</v>
      </c>
      <c r="B73" s="20"/>
      <c r="C73" s="17"/>
      <c r="D73" s="17"/>
      <c r="E73" s="17"/>
      <c r="F73" s="72" t="s">
        <v>110</v>
      </c>
      <c r="G73" s="10"/>
      <c r="H73" s="10"/>
      <c r="I73" s="10"/>
      <c r="J73" s="10"/>
      <c r="K73" s="10"/>
      <c r="L73" s="21"/>
      <c r="M73" s="96"/>
    </row>
    <row r="74" spans="1:13" s="85" customFormat="1" ht="13.5" customHeight="1" thickBot="1" x14ac:dyDescent="0.25">
      <c r="A74" s="8" t="s">
        <v>6</v>
      </c>
      <c r="B74" s="67">
        <f>1+MAX($B$13:B73)</f>
        <v>16</v>
      </c>
      <c r="C74" s="68" t="s">
        <v>152</v>
      </c>
      <c r="D74" s="68" t="s">
        <v>112</v>
      </c>
      <c r="E74" s="68" t="s">
        <v>114</v>
      </c>
      <c r="F74" s="69" t="s">
        <v>139</v>
      </c>
      <c r="G74" s="68" t="s">
        <v>116</v>
      </c>
      <c r="H74" s="73">
        <v>20</v>
      </c>
      <c r="I74" s="80"/>
      <c r="J74" s="73"/>
      <c r="K74" s="81"/>
      <c r="L74" s="82">
        <f>ROUND((ROUND(H74,3))*(ROUND(K74,2)),2)</f>
        <v>0</v>
      </c>
      <c r="M74" s="96"/>
    </row>
    <row r="75" spans="1:13" s="85" customFormat="1" ht="12.75" customHeight="1" x14ac:dyDescent="0.2">
      <c r="A75" s="8" t="s">
        <v>5</v>
      </c>
      <c r="B75" s="18"/>
      <c r="C75" s="15"/>
      <c r="D75" s="15"/>
      <c r="E75" s="15"/>
      <c r="F75" s="70"/>
      <c r="G75" s="9"/>
      <c r="H75" s="9"/>
      <c r="I75" s="9"/>
      <c r="J75" s="9"/>
      <c r="K75" s="9"/>
      <c r="L75" s="19"/>
      <c r="M75" s="96"/>
    </row>
    <row r="76" spans="1:13" s="85" customFormat="1" ht="12.75" customHeight="1" x14ac:dyDescent="0.2">
      <c r="A76" s="8" t="s">
        <v>7</v>
      </c>
      <c r="B76" s="18"/>
      <c r="C76" s="15"/>
      <c r="D76" s="15"/>
      <c r="E76" s="15"/>
      <c r="F76" s="105" t="str">
        <f>CONCATENATE(B74,": ",H74,"; ")&amp;"viz textová a výkresová část projektové dokumentace"</f>
        <v>16: 20; viz textová a výkresová část projektové dokumentace</v>
      </c>
      <c r="G76" s="9"/>
      <c r="H76" s="9"/>
      <c r="I76" s="9"/>
      <c r="J76" s="9"/>
      <c r="K76" s="9"/>
      <c r="L76" s="19"/>
      <c r="M76" s="96"/>
    </row>
    <row r="77" spans="1:13" s="85" customFormat="1" ht="12.75" customHeight="1" thickBot="1" x14ac:dyDescent="0.25">
      <c r="A77" s="8" t="s">
        <v>8</v>
      </c>
      <c r="B77" s="20"/>
      <c r="C77" s="17"/>
      <c r="D77" s="17"/>
      <c r="E77" s="17"/>
      <c r="F77" s="72" t="s">
        <v>110</v>
      </c>
      <c r="G77" s="10"/>
      <c r="H77" s="10"/>
      <c r="I77" s="10"/>
      <c r="J77" s="10"/>
      <c r="K77" s="10"/>
      <c r="L77" s="21"/>
      <c r="M77" s="96"/>
    </row>
    <row r="78" spans="1:13" s="85" customFormat="1" ht="13.5" customHeight="1" thickBot="1" x14ac:dyDescent="0.25">
      <c r="A78" s="8" t="s">
        <v>6</v>
      </c>
      <c r="B78" s="67">
        <f>1+MAX($B$13:B77)</f>
        <v>17</v>
      </c>
      <c r="C78" s="68" t="s">
        <v>151</v>
      </c>
      <c r="D78" s="68" t="s">
        <v>112</v>
      </c>
      <c r="E78" s="68" t="s">
        <v>114</v>
      </c>
      <c r="F78" s="69" t="s">
        <v>140</v>
      </c>
      <c r="G78" s="68" t="s">
        <v>116</v>
      </c>
      <c r="H78" s="73">
        <v>37</v>
      </c>
      <c r="I78" s="80"/>
      <c r="J78" s="73"/>
      <c r="K78" s="81"/>
      <c r="L78" s="82">
        <f>ROUND((ROUND(H78,3))*(ROUND(K78,2)),2)</f>
        <v>0</v>
      </c>
      <c r="M78" s="96"/>
    </row>
    <row r="79" spans="1:13" s="85" customFormat="1" ht="12.75" customHeight="1" x14ac:dyDescent="0.2">
      <c r="A79" s="8" t="s">
        <v>5</v>
      </c>
      <c r="B79" s="18"/>
      <c r="C79" s="15"/>
      <c r="D79" s="15"/>
      <c r="E79" s="15"/>
      <c r="F79" s="70"/>
      <c r="G79" s="9"/>
      <c r="H79" s="9"/>
      <c r="I79" s="9"/>
      <c r="J79" s="9"/>
      <c r="K79" s="9"/>
      <c r="L79" s="19"/>
      <c r="M79" s="96"/>
    </row>
    <row r="80" spans="1:13" s="85" customFormat="1" ht="12.75" customHeight="1" x14ac:dyDescent="0.2">
      <c r="A80" s="8" t="s">
        <v>7</v>
      </c>
      <c r="B80" s="18"/>
      <c r="C80" s="15"/>
      <c r="D80" s="15"/>
      <c r="E80" s="15"/>
      <c r="F80" s="105" t="str">
        <f>CONCATENATE(B78,": ",H78,"; ")&amp;"viz textová a výkresová část projektové dokumentace"</f>
        <v>17: 37; viz textová a výkresová část projektové dokumentace</v>
      </c>
      <c r="G80" s="9"/>
      <c r="H80" s="9"/>
      <c r="I80" s="9"/>
      <c r="J80" s="9"/>
      <c r="K80" s="9"/>
      <c r="L80" s="19"/>
      <c r="M80" s="96"/>
    </row>
    <row r="81" spans="1:13" s="85" customFormat="1" ht="12.75" customHeight="1" thickBot="1" x14ac:dyDescent="0.25">
      <c r="A81" s="8" t="s">
        <v>8</v>
      </c>
      <c r="B81" s="20"/>
      <c r="C81" s="17"/>
      <c r="D81" s="17"/>
      <c r="E81" s="17"/>
      <c r="F81" s="72" t="s">
        <v>110</v>
      </c>
      <c r="G81" s="10"/>
      <c r="H81" s="10"/>
      <c r="I81" s="10"/>
      <c r="J81" s="10"/>
      <c r="K81" s="10"/>
      <c r="L81" s="21"/>
      <c r="M81" s="96"/>
    </row>
    <row r="82" spans="1:13" s="85" customFormat="1" ht="13.5" customHeight="1" thickBot="1" x14ac:dyDescent="0.25">
      <c r="A82" s="8" t="s">
        <v>6</v>
      </c>
      <c r="B82" s="67">
        <f>1+MAX($B$13:B81)</f>
        <v>18</v>
      </c>
      <c r="C82" s="68" t="s">
        <v>150</v>
      </c>
      <c r="D82" s="68" t="s">
        <v>112</v>
      </c>
      <c r="E82" s="68" t="s">
        <v>114</v>
      </c>
      <c r="F82" s="69" t="s">
        <v>141</v>
      </c>
      <c r="G82" s="68" t="s">
        <v>116</v>
      </c>
      <c r="H82" s="73">
        <v>37</v>
      </c>
      <c r="I82" s="80"/>
      <c r="J82" s="73"/>
      <c r="K82" s="81"/>
      <c r="L82" s="82">
        <f>ROUND((ROUND(H82,3))*(ROUND(K82,2)),2)</f>
        <v>0</v>
      </c>
      <c r="M82" s="96"/>
    </row>
    <row r="83" spans="1:13" s="85" customFormat="1" ht="12.75" customHeight="1" x14ac:dyDescent="0.2">
      <c r="A83" s="8" t="s">
        <v>5</v>
      </c>
      <c r="B83" s="18"/>
      <c r="C83" s="15"/>
      <c r="D83" s="15"/>
      <c r="E83" s="15"/>
      <c r="F83" s="70"/>
      <c r="G83" s="9"/>
      <c r="H83" s="9"/>
      <c r="I83" s="9"/>
      <c r="J83" s="9"/>
      <c r="K83" s="9"/>
      <c r="L83" s="19"/>
      <c r="M83" s="96"/>
    </row>
    <row r="84" spans="1:13" s="85" customFormat="1" ht="12.75" customHeight="1" x14ac:dyDescent="0.2">
      <c r="A84" s="8" t="s">
        <v>7</v>
      </c>
      <c r="B84" s="18"/>
      <c r="C84" s="15"/>
      <c r="D84" s="15"/>
      <c r="E84" s="15"/>
      <c r="F84" s="105" t="str">
        <f>CONCATENATE(B82,": ",H82,"; ")&amp;"viz textová a výkresová část projektové dokumentace"</f>
        <v>18: 37; viz textová a výkresová část projektové dokumentace</v>
      </c>
      <c r="G84" s="9"/>
      <c r="H84" s="9"/>
      <c r="I84" s="9"/>
      <c r="J84" s="9"/>
      <c r="K84" s="9"/>
      <c r="L84" s="19"/>
      <c r="M84" s="96"/>
    </row>
    <row r="85" spans="1:13" s="85" customFormat="1" ht="12.75" customHeight="1" thickBot="1" x14ac:dyDescent="0.25">
      <c r="A85" s="8" t="s">
        <v>8</v>
      </c>
      <c r="B85" s="20"/>
      <c r="C85" s="17"/>
      <c r="D85" s="17"/>
      <c r="E85" s="17"/>
      <c r="F85" s="72" t="s">
        <v>110</v>
      </c>
      <c r="G85" s="10"/>
      <c r="H85" s="10"/>
      <c r="I85" s="10"/>
      <c r="J85" s="10"/>
      <c r="K85" s="10"/>
      <c r="L85" s="21"/>
      <c r="M85" s="96"/>
    </row>
    <row r="86" spans="1:13" s="85" customFormat="1" ht="13.5" customHeight="1" thickBot="1" x14ac:dyDescent="0.25">
      <c r="A86" s="8" t="s">
        <v>6</v>
      </c>
      <c r="B86" s="67">
        <f>1+MAX($B$13:B85)</f>
        <v>19</v>
      </c>
      <c r="C86" s="68" t="s">
        <v>149</v>
      </c>
      <c r="D86" s="68" t="s">
        <v>112</v>
      </c>
      <c r="E86" s="68" t="s">
        <v>114</v>
      </c>
      <c r="F86" s="69" t="s">
        <v>142</v>
      </c>
      <c r="G86" s="68" t="s">
        <v>116</v>
      </c>
      <c r="H86" s="73">
        <v>7</v>
      </c>
      <c r="I86" s="80"/>
      <c r="J86" s="73"/>
      <c r="K86" s="81"/>
      <c r="L86" s="82">
        <f>ROUND((ROUND(H86,3))*(ROUND(K86,2)),2)</f>
        <v>0</v>
      </c>
      <c r="M86" s="96"/>
    </row>
    <row r="87" spans="1:13" s="85" customFormat="1" ht="12.75" customHeight="1" x14ac:dyDescent="0.2">
      <c r="A87" s="8" t="s">
        <v>5</v>
      </c>
      <c r="B87" s="18"/>
      <c r="C87" s="15"/>
      <c r="D87" s="15"/>
      <c r="E87" s="15"/>
      <c r="F87" s="70"/>
      <c r="G87" s="9"/>
      <c r="H87" s="9"/>
      <c r="I87" s="9"/>
      <c r="J87" s="9"/>
      <c r="K87" s="9"/>
      <c r="L87" s="19"/>
      <c r="M87" s="96"/>
    </row>
    <row r="88" spans="1:13" s="85" customFormat="1" ht="12.75" customHeight="1" x14ac:dyDescent="0.2">
      <c r="A88" s="8" t="s">
        <v>7</v>
      </c>
      <c r="B88" s="18"/>
      <c r="C88" s="15"/>
      <c r="D88" s="15"/>
      <c r="E88" s="15"/>
      <c r="F88" s="105" t="str">
        <f>CONCATENATE(B86,": ",H86,"; ")&amp;"viz textová a výkresová část projektové dokumentace"</f>
        <v>19: 7; viz textová a výkresová část projektové dokumentace</v>
      </c>
      <c r="G88" s="9"/>
      <c r="H88" s="9"/>
      <c r="I88" s="9"/>
      <c r="J88" s="9"/>
      <c r="K88" s="9"/>
      <c r="L88" s="19"/>
      <c r="M88" s="96"/>
    </row>
    <row r="89" spans="1:13" s="85" customFormat="1" ht="12.75" customHeight="1" thickBot="1" x14ac:dyDescent="0.25">
      <c r="A89" s="8" t="s">
        <v>8</v>
      </c>
      <c r="B89" s="20"/>
      <c r="C89" s="17"/>
      <c r="D89" s="17"/>
      <c r="E89" s="17"/>
      <c r="F89" s="72" t="s">
        <v>110</v>
      </c>
      <c r="G89" s="10"/>
      <c r="H89" s="10"/>
      <c r="I89" s="10"/>
      <c r="J89" s="10"/>
      <c r="K89" s="10"/>
      <c r="L89" s="21"/>
      <c r="M89" s="96"/>
    </row>
    <row r="90" spans="1:13" s="85" customFormat="1" ht="13.5" customHeight="1" thickBot="1" x14ac:dyDescent="0.25">
      <c r="A90" s="8" t="s">
        <v>6</v>
      </c>
      <c r="B90" s="67">
        <f>1+MAX($B$13:B89)</f>
        <v>20</v>
      </c>
      <c r="C90" s="68" t="s">
        <v>148</v>
      </c>
      <c r="D90" s="68" t="s">
        <v>112</v>
      </c>
      <c r="E90" s="68" t="s">
        <v>114</v>
      </c>
      <c r="F90" s="69" t="s">
        <v>143</v>
      </c>
      <c r="G90" s="68" t="s">
        <v>116</v>
      </c>
      <c r="H90" s="73">
        <v>7</v>
      </c>
      <c r="I90" s="80"/>
      <c r="J90" s="73"/>
      <c r="K90" s="81"/>
      <c r="L90" s="82">
        <f>ROUND((ROUND(H90,3))*(ROUND(K90,2)),2)</f>
        <v>0</v>
      </c>
      <c r="M90" s="96"/>
    </row>
    <row r="91" spans="1:13" s="85" customFormat="1" ht="12.75" customHeight="1" x14ac:dyDescent="0.2">
      <c r="A91" s="8" t="s">
        <v>5</v>
      </c>
      <c r="B91" s="18"/>
      <c r="C91" s="15"/>
      <c r="D91" s="15"/>
      <c r="E91" s="15"/>
      <c r="F91" s="70"/>
      <c r="G91" s="9"/>
      <c r="H91" s="9"/>
      <c r="I91" s="9"/>
      <c r="J91" s="9"/>
      <c r="K91" s="9"/>
      <c r="L91" s="19"/>
      <c r="M91" s="96"/>
    </row>
    <row r="92" spans="1:13" s="85" customFormat="1" ht="12.75" customHeight="1" x14ac:dyDescent="0.2">
      <c r="A92" s="8" t="s">
        <v>7</v>
      </c>
      <c r="B92" s="18"/>
      <c r="C92" s="15"/>
      <c r="D92" s="15"/>
      <c r="E92" s="15"/>
      <c r="F92" s="105" t="str">
        <f>CONCATENATE(B90,": ",H90,"; ")&amp;"viz textová a výkresová část projektové dokumentace"</f>
        <v>20: 7; viz textová a výkresová část projektové dokumentace</v>
      </c>
      <c r="G92" s="9"/>
      <c r="H92" s="9"/>
      <c r="I92" s="9"/>
      <c r="J92" s="9"/>
      <c r="K92" s="9"/>
      <c r="L92" s="19"/>
      <c r="M92" s="96"/>
    </row>
    <row r="93" spans="1:13" s="85" customFormat="1" ht="12.75" customHeight="1" thickBot="1" x14ac:dyDescent="0.25">
      <c r="A93" s="8" t="s">
        <v>8</v>
      </c>
      <c r="B93" s="20"/>
      <c r="C93" s="17"/>
      <c r="D93" s="17"/>
      <c r="E93" s="17"/>
      <c r="F93" s="72" t="s">
        <v>110</v>
      </c>
      <c r="G93" s="10"/>
      <c r="H93" s="10"/>
      <c r="I93" s="10"/>
      <c r="J93" s="10"/>
      <c r="K93" s="10"/>
      <c r="L93" s="21"/>
      <c r="M93" s="96"/>
    </row>
    <row r="94" spans="1:13" s="85" customFormat="1" ht="13.5" customHeight="1" thickBot="1" x14ac:dyDescent="0.25">
      <c r="A94" s="8" t="s">
        <v>6</v>
      </c>
      <c r="B94" s="67">
        <f>1+MAX($B$13:B93)</f>
        <v>21</v>
      </c>
      <c r="C94" s="68" t="s">
        <v>147</v>
      </c>
      <c r="D94" s="68" t="s">
        <v>112</v>
      </c>
      <c r="E94" s="68" t="s">
        <v>114</v>
      </c>
      <c r="F94" s="69" t="s">
        <v>144</v>
      </c>
      <c r="G94" s="68" t="s">
        <v>116</v>
      </c>
      <c r="H94" s="73">
        <v>7</v>
      </c>
      <c r="I94" s="80"/>
      <c r="J94" s="73"/>
      <c r="K94" s="81"/>
      <c r="L94" s="82">
        <f>ROUND((ROUND(H94,3))*(ROUND(K94,2)),2)</f>
        <v>0</v>
      </c>
      <c r="M94" s="96"/>
    </row>
    <row r="95" spans="1:13" s="85" customFormat="1" ht="12.75" customHeight="1" x14ac:dyDescent="0.2">
      <c r="A95" s="8" t="s">
        <v>5</v>
      </c>
      <c r="B95" s="18"/>
      <c r="C95" s="15"/>
      <c r="D95" s="15"/>
      <c r="E95" s="15"/>
      <c r="F95" s="70"/>
      <c r="G95" s="9"/>
      <c r="H95" s="9"/>
      <c r="I95" s="9"/>
      <c r="J95" s="9"/>
      <c r="K95" s="9"/>
      <c r="L95" s="19"/>
      <c r="M95" s="96"/>
    </row>
    <row r="96" spans="1:13" s="85" customFormat="1" ht="12.75" customHeight="1" x14ac:dyDescent="0.2">
      <c r="A96" s="8" t="s">
        <v>7</v>
      </c>
      <c r="B96" s="18"/>
      <c r="C96" s="15"/>
      <c r="D96" s="15"/>
      <c r="E96" s="15"/>
      <c r="F96" s="105" t="str">
        <f>CONCATENATE(B94,": ",H94,"; ")&amp;"viz textová a výkresová část projektové dokumentace"</f>
        <v>21: 7; viz textová a výkresová část projektové dokumentace</v>
      </c>
      <c r="G96" s="9"/>
      <c r="H96" s="9"/>
      <c r="I96" s="9"/>
      <c r="J96" s="9"/>
      <c r="K96" s="9"/>
      <c r="L96" s="19"/>
      <c r="M96" s="96"/>
    </row>
    <row r="97" spans="1:13" s="85" customFormat="1" ht="12.75" customHeight="1" thickBot="1" x14ac:dyDescent="0.25">
      <c r="A97" s="8" t="s">
        <v>8</v>
      </c>
      <c r="B97" s="20"/>
      <c r="C97" s="17"/>
      <c r="D97" s="17"/>
      <c r="E97" s="17"/>
      <c r="F97" s="72" t="s">
        <v>110</v>
      </c>
      <c r="G97" s="10"/>
      <c r="H97" s="10"/>
      <c r="I97" s="10"/>
      <c r="J97" s="10"/>
      <c r="K97" s="10"/>
      <c r="L97" s="21"/>
      <c r="M97" s="96"/>
    </row>
    <row r="98" spans="1:13" s="85" customFormat="1" ht="13.5" customHeight="1" thickBot="1" x14ac:dyDescent="0.25">
      <c r="A98" s="8" t="s">
        <v>6</v>
      </c>
      <c r="B98" s="67">
        <f>1+MAX($B$13:B97)</f>
        <v>22</v>
      </c>
      <c r="C98" s="68" t="s">
        <v>146</v>
      </c>
      <c r="D98" s="68" t="s">
        <v>112</v>
      </c>
      <c r="E98" s="68" t="s">
        <v>114</v>
      </c>
      <c r="F98" s="69" t="s">
        <v>145</v>
      </c>
      <c r="G98" s="68" t="s">
        <v>116</v>
      </c>
      <c r="H98" s="73">
        <v>7</v>
      </c>
      <c r="I98" s="80"/>
      <c r="J98" s="73"/>
      <c r="K98" s="81"/>
      <c r="L98" s="82">
        <f>ROUND((ROUND(H98,3))*(ROUND(K98,2)),2)</f>
        <v>0</v>
      </c>
      <c r="M98" s="96"/>
    </row>
    <row r="99" spans="1:13" s="85" customFormat="1" ht="12.75" customHeight="1" x14ac:dyDescent="0.2">
      <c r="A99" s="8" t="s">
        <v>5</v>
      </c>
      <c r="B99" s="18"/>
      <c r="C99" s="15"/>
      <c r="D99" s="15"/>
      <c r="E99" s="15"/>
      <c r="F99" s="70"/>
      <c r="G99" s="9"/>
      <c r="H99" s="9"/>
      <c r="I99" s="9"/>
      <c r="J99" s="9"/>
      <c r="K99" s="9"/>
      <c r="L99" s="19"/>
      <c r="M99" s="96"/>
    </row>
    <row r="100" spans="1:13" s="85" customFormat="1" ht="12.75" customHeight="1" x14ac:dyDescent="0.2">
      <c r="A100" s="8" t="s">
        <v>7</v>
      </c>
      <c r="B100" s="18"/>
      <c r="C100" s="15"/>
      <c r="D100" s="15"/>
      <c r="E100" s="15"/>
      <c r="F100" s="105" t="str">
        <f>CONCATENATE(B98,": ",H98,"; ")&amp;"viz textová a výkresová část projektové dokumentace"</f>
        <v>22: 7; viz textová a výkresová část projektové dokumentace</v>
      </c>
      <c r="G100" s="9"/>
      <c r="H100" s="9"/>
      <c r="I100" s="9"/>
      <c r="J100" s="9"/>
      <c r="K100" s="9"/>
      <c r="L100" s="19"/>
      <c r="M100" s="96"/>
    </row>
    <row r="101" spans="1:13" s="85" customFormat="1" ht="12.75" customHeight="1" thickBot="1" x14ac:dyDescent="0.25">
      <c r="A101" s="8" t="s">
        <v>8</v>
      </c>
      <c r="B101" s="20"/>
      <c r="C101" s="17"/>
      <c r="D101" s="17"/>
      <c r="E101" s="17"/>
      <c r="F101" s="72" t="s">
        <v>110</v>
      </c>
      <c r="G101" s="10"/>
      <c r="H101" s="10"/>
      <c r="I101" s="10"/>
      <c r="J101" s="10"/>
      <c r="K101" s="10"/>
      <c r="L101" s="21"/>
      <c r="M101" s="96"/>
    </row>
    <row r="102" spans="1:13" s="85" customFormat="1" ht="13.5" customHeight="1" thickBot="1" x14ac:dyDescent="0.25">
      <c r="A102" s="8" t="s">
        <v>6</v>
      </c>
      <c r="B102" s="67">
        <f>1+MAX($B$13:B101)</f>
        <v>23</v>
      </c>
      <c r="C102" s="68" t="s">
        <v>173</v>
      </c>
      <c r="D102" s="68" t="s">
        <v>112</v>
      </c>
      <c r="E102" s="68" t="s">
        <v>114</v>
      </c>
      <c r="F102" s="69" t="s">
        <v>154</v>
      </c>
      <c r="G102" s="68" t="s">
        <v>116</v>
      </c>
      <c r="H102" s="73">
        <v>7</v>
      </c>
      <c r="I102" s="80"/>
      <c r="J102" s="73"/>
      <c r="K102" s="81"/>
      <c r="L102" s="82">
        <f>ROUND((ROUND(H102,3))*(ROUND(K102,2)),2)</f>
        <v>0</v>
      </c>
      <c r="M102" s="96"/>
    </row>
    <row r="103" spans="1:13" s="85" customFormat="1" ht="12.75" customHeight="1" x14ac:dyDescent="0.2">
      <c r="A103" s="8" t="s">
        <v>5</v>
      </c>
      <c r="B103" s="18"/>
      <c r="C103" s="15"/>
      <c r="D103" s="15"/>
      <c r="E103" s="15"/>
      <c r="F103" s="70"/>
      <c r="G103" s="9"/>
      <c r="H103" s="9"/>
      <c r="I103" s="9"/>
      <c r="J103" s="9"/>
      <c r="K103" s="9"/>
      <c r="L103" s="19"/>
      <c r="M103" s="96"/>
    </row>
    <row r="104" spans="1:13" s="85" customFormat="1" ht="12.75" customHeight="1" x14ac:dyDescent="0.2">
      <c r="A104" s="8" t="s">
        <v>7</v>
      </c>
      <c r="B104" s="18"/>
      <c r="C104" s="15"/>
      <c r="D104" s="15"/>
      <c r="E104" s="15"/>
      <c r="F104" s="105" t="str">
        <f>CONCATENATE(B102,": ",H102,"; ")&amp;"viz textová a výkresová část projektové dokumentace"</f>
        <v>23: 7; viz textová a výkresová část projektové dokumentace</v>
      </c>
      <c r="G104" s="9"/>
      <c r="H104" s="9"/>
      <c r="I104" s="9"/>
      <c r="J104" s="9"/>
      <c r="K104" s="9"/>
      <c r="L104" s="19"/>
      <c r="M104" s="96"/>
    </row>
    <row r="105" spans="1:13" s="85" customFormat="1" ht="12.75" customHeight="1" thickBot="1" x14ac:dyDescent="0.25">
      <c r="A105" s="8" t="s">
        <v>8</v>
      </c>
      <c r="B105" s="20"/>
      <c r="C105" s="17"/>
      <c r="D105" s="17"/>
      <c r="E105" s="17"/>
      <c r="F105" s="72" t="s">
        <v>110</v>
      </c>
      <c r="G105" s="10"/>
      <c r="H105" s="10"/>
      <c r="I105" s="10"/>
      <c r="J105" s="10"/>
      <c r="K105" s="10"/>
      <c r="L105" s="21"/>
      <c r="M105" s="96"/>
    </row>
    <row r="106" spans="1:13" s="85" customFormat="1" ht="13.5" customHeight="1" thickBot="1" x14ac:dyDescent="0.25">
      <c r="A106" s="8" t="s">
        <v>6</v>
      </c>
      <c r="B106" s="67">
        <f>1+MAX($B$13:B105)</f>
        <v>24</v>
      </c>
      <c r="C106" s="68" t="s">
        <v>172</v>
      </c>
      <c r="D106" s="68" t="s">
        <v>112</v>
      </c>
      <c r="E106" s="68" t="s">
        <v>114</v>
      </c>
      <c r="F106" s="69" t="s">
        <v>155</v>
      </c>
      <c r="G106" s="68" t="s">
        <v>116</v>
      </c>
      <c r="H106" s="73">
        <v>7</v>
      </c>
      <c r="I106" s="80"/>
      <c r="J106" s="73"/>
      <c r="K106" s="81"/>
      <c r="L106" s="82">
        <f>ROUND((ROUND(H106,3))*(ROUND(K106,2)),2)</f>
        <v>0</v>
      </c>
      <c r="M106" s="96"/>
    </row>
    <row r="107" spans="1:13" s="85" customFormat="1" ht="12.75" customHeight="1" x14ac:dyDescent="0.2">
      <c r="A107" s="8" t="s">
        <v>5</v>
      </c>
      <c r="B107" s="18"/>
      <c r="C107" s="15"/>
      <c r="D107" s="15"/>
      <c r="E107" s="15"/>
      <c r="F107" s="70"/>
      <c r="G107" s="9"/>
      <c r="H107" s="9"/>
      <c r="I107" s="9"/>
      <c r="J107" s="9"/>
      <c r="K107" s="9"/>
      <c r="L107" s="19"/>
      <c r="M107" s="96"/>
    </row>
    <row r="108" spans="1:13" s="85" customFormat="1" ht="12.75" customHeight="1" x14ac:dyDescent="0.2">
      <c r="A108" s="8" t="s">
        <v>7</v>
      </c>
      <c r="B108" s="18"/>
      <c r="C108" s="15"/>
      <c r="D108" s="15"/>
      <c r="E108" s="15"/>
      <c r="F108" s="105" t="str">
        <f>CONCATENATE(B106,": ",H106,"; ")&amp;"viz textová a výkresová část projektové dokumentace"</f>
        <v>24: 7; viz textová a výkresová část projektové dokumentace</v>
      </c>
      <c r="G108" s="9"/>
      <c r="H108" s="9"/>
      <c r="I108" s="9"/>
      <c r="J108" s="9"/>
      <c r="K108" s="9"/>
      <c r="L108" s="19"/>
      <c r="M108" s="96"/>
    </row>
    <row r="109" spans="1:13" s="85" customFormat="1" ht="12.75" customHeight="1" thickBot="1" x14ac:dyDescent="0.25">
      <c r="A109" s="8" t="s">
        <v>8</v>
      </c>
      <c r="B109" s="20"/>
      <c r="C109" s="17"/>
      <c r="D109" s="17"/>
      <c r="E109" s="17"/>
      <c r="F109" s="72" t="s">
        <v>110</v>
      </c>
      <c r="G109" s="10"/>
      <c r="H109" s="10"/>
      <c r="I109" s="10"/>
      <c r="J109" s="10"/>
      <c r="K109" s="10"/>
      <c r="L109" s="21"/>
      <c r="M109" s="96"/>
    </row>
    <row r="110" spans="1:13" s="85" customFormat="1" ht="13.5" customHeight="1" thickBot="1" x14ac:dyDescent="0.25">
      <c r="A110" s="8" t="s">
        <v>6</v>
      </c>
      <c r="B110" s="67">
        <f>1+MAX($B$13:B109)</f>
        <v>25</v>
      </c>
      <c r="C110" s="68" t="s">
        <v>171</v>
      </c>
      <c r="D110" s="68" t="s">
        <v>112</v>
      </c>
      <c r="E110" s="68" t="s">
        <v>114</v>
      </c>
      <c r="F110" s="69" t="s">
        <v>156</v>
      </c>
      <c r="G110" s="68" t="s">
        <v>116</v>
      </c>
      <c r="H110" s="73">
        <v>11</v>
      </c>
      <c r="I110" s="80"/>
      <c r="J110" s="73"/>
      <c r="K110" s="81"/>
      <c r="L110" s="82">
        <f>ROUND((ROUND(H110,3))*(ROUND(K110,2)),2)</f>
        <v>0</v>
      </c>
      <c r="M110" s="96"/>
    </row>
    <row r="111" spans="1:13" s="85" customFormat="1" ht="12.75" customHeight="1" x14ac:dyDescent="0.2">
      <c r="A111" s="8" t="s">
        <v>5</v>
      </c>
      <c r="B111" s="18"/>
      <c r="C111" s="15"/>
      <c r="D111" s="15"/>
      <c r="E111" s="15"/>
      <c r="F111" s="70"/>
      <c r="G111" s="9"/>
      <c r="H111" s="9"/>
      <c r="I111" s="9"/>
      <c r="J111" s="9"/>
      <c r="K111" s="9"/>
      <c r="L111" s="19"/>
      <c r="M111" s="96"/>
    </row>
    <row r="112" spans="1:13" s="85" customFormat="1" ht="12.75" customHeight="1" x14ac:dyDescent="0.2">
      <c r="A112" s="8" t="s">
        <v>7</v>
      </c>
      <c r="B112" s="18"/>
      <c r="C112" s="15"/>
      <c r="D112" s="15"/>
      <c r="E112" s="15"/>
      <c r="F112" s="105" t="str">
        <f>CONCATENATE(B110,": ",H110,"; ")&amp;"viz textová a výkresová část projektové dokumentace"</f>
        <v>25: 11; viz textová a výkresová část projektové dokumentace</v>
      </c>
      <c r="G112" s="9"/>
      <c r="H112" s="9"/>
      <c r="I112" s="9"/>
      <c r="J112" s="9"/>
      <c r="K112" s="9"/>
      <c r="L112" s="19"/>
      <c r="M112" s="96"/>
    </row>
    <row r="113" spans="1:13" s="85" customFormat="1" ht="12.75" customHeight="1" thickBot="1" x14ac:dyDescent="0.25">
      <c r="A113" s="8" t="s">
        <v>8</v>
      </c>
      <c r="B113" s="20"/>
      <c r="C113" s="17"/>
      <c r="D113" s="17"/>
      <c r="E113" s="17"/>
      <c r="F113" s="72" t="s">
        <v>110</v>
      </c>
      <c r="G113" s="10"/>
      <c r="H113" s="10"/>
      <c r="I113" s="10"/>
      <c r="J113" s="10"/>
      <c r="K113" s="10"/>
      <c r="L113" s="21"/>
      <c r="M113" s="96"/>
    </row>
    <row r="114" spans="1:13" s="85" customFormat="1" ht="13.5" customHeight="1" thickBot="1" x14ac:dyDescent="0.25">
      <c r="A114" s="8" t="s">
        <v>6</v>
      </c>
      <c r="B114" s="67">
        <f>1+MAX($B$13:B113)</f>
        <v>26</v>
      </c>
      <c r="C114" s="68" t="s">
        <v>170</v>
      </c>
      <c r="D114" s="68" t="s">
        <v>112</v>
      </c>
      <c r="E114" s="68" t="s">
        <v>114</v>
      </c>
      <c r="F114" s="69" t="s">
        <v>157</v>
      </c>
      <c r="G114" s="68" t="s">
        <v>116</v>
      </c>
      <c r="H114" s="73">
        <v>4</v>
      </c>
      <c r="I114" s="80"/>
      <c r="J114" s="73"/>
      <c r="K114" s="81"/>
      <c r="L114" s="82">
        <f>ROUND((ROUND(H114,3))*(ROUND(K114,2)),2)</f>
        <v>0</v>
      </c>
      <c r="M114" s="96"/>
    </row>
    <row r="115" spans="1:13" s="85" customFormat="1" ht="12.75" customHeight="1" x14ac:dyDescent="0.2">
      <c r="A115" s="8" t="s">
        <v>5</v>
      </c>
      <c r="B115" s="18"/>
      <c r="C115" s="15"/>
      <c r="D115" s="15"/>
      <c r="E115" s="15"/>
      <c r="F115" s="70"/>
      <c r="G115" s="9"/>
      <c r="H115" s="9"/>
      <c r="I115" s="9"/>
      <c r="J115" s="9"/>
      <c r="K115" s="9"/>
      <c r="L115" s="19"/>
      <c r="M115" s="96"/>
    </row>
    <row r="116" spans="1:13" s="85" customFormat="1" ht="12.75" customHeight="1" x14ac:dyDescent="0.2">
      <c r="A116" s="8" t="s">
        <v>7</v>
      </c>
      <c r="B116" s="18"/>
      <c r="C116" s="15"/>
      <c r="D116" s="15"/>
      <c r="E116" s="15"/>
      <c r="F116" s="105" t="str">
        <f>CONCATENATE(B114,": ",H114,"; ")&amp;"viz textová a výkresová část projektové dokumentace"</f>
        <v>26: 4; viz textová a výkresová část projektové dokumentace</v>
      </c>
      <c r="G116" s="9"/>
      <c r="H116" s="9"/>
      <c r="I116" s="9"/>
      <c r="J116" s="9"/>
      <c r="K116" s="9"/>
      <c r="L116" s="19"/>
      <c r="M116" s="96"/>
    </row>
    <row r="117" spans="1:13" s="85" customFormat="1" ht="12.75" customHeight="1" thickBot="1" x14ac:dyDescent="0.25">
      <c r="A117" s="8" t="s">
        <v>8</v>
      </c>
      <c r="B117" s="20"/>
      <c r="C117" s="17"/>
      <c r="D117" s="17"/>
      <c r="E117" s="17"/>
      <c r="F117" s="72" t="s">
        <v>110</v>
      </c>
      <c r="G117" s="10"/>
      <c r="H117" s="10"/>
      <c r="I117" s="10"/>
      <c r="J117" s="10"/>
      <c r="K117" s="10"/>
      <c r="L117" s="21"/>
      <c r="M117" s="96"/>
    </row>
    <row r="118" spans="1:13" s="85" customFormat="1" ht="13.5" customHeight="1" thickBot="1" x14ac:dyDescent="0.25">
      <c r="A118" s="8" t="s">
        <v>6</v>
      </c>
      <c r="B118" s="67">
        <f>1+MAX($B$13:B117)</f>
        <v>27</v>
      </c>
      <c r="C118" s="68" t="s">
        <v>169</v>
      </c>
      <c r="D118" s="68" t="s">
        <v>112</v>
      </c>
      <c r="E118" s="68" t="s">
        <v>114</v>
      </c>
      <c r="F118" s="69" t="s">
        <v>158</v>
      </c>
      <c r="G118" s="68" t="s">
        <v>116</v>
      </c>
      <c r="H118" s="73">
        <v>15</v>
      </c>
      <c r="I118" s="80"/>
      <c r="J118" s="73"/>
      <c r="K118" s="81"/>
      <c r="L118" s="82">
        <f>ROUND((ROUND(H118,3))*(ROUND(K118,2)),2)</f>
        <v>0</v>
      </c>
      <c r="M118" s="96"/>
    </row>
    <row r="119" spans="1:13" s="85" customFormat="1" ht="12.75" customHeight="1" x14ac:dyDescent="0.2">
      <c r="A119" s="8" t="s">
        <v>5</v>
      </c>
      <c r="B119" s="18"/>
      <c r="C119" s="15"/>
      <c r="D119" s="15"/>
      <c r="E119" s="15"/>
      <c r="F119" s="70"/>
      <c r="G119" s="9"/>
      <c r="H119" s="9"/>
      <c r="I119" s="9"/>
      <c r="J119" s="9"/>
      <c r="K119" s="9"/>
      <c r="L119" s="19"/>
      <c r="M119" s="96"/>
    </row>
    <row r="120" spans="1:13" s="85" customFormat="1" ht="12.75" customHeight="1" x14ac:dyDescent="0.2">
      <c r="A120" s="8" t="s">
        <v>7</v>
      </c>
      <c r="B120" s="18"/>
      <c r="C120" s="15"/>
      <c r="D120" s="15"/>
      <c r="E120" s="15"/>
      <c r="F120" s="105" t="str">
        <f>CONCATENATE(B118,": ",H118,"; ")&amp;"viz textová a výkresová část projektové dokumentace"</f>
        <v>27: 15; viz textová a výkresová část projektové dokumentace</v>
      </c>
      <c r="G120" s="9"/>
      <c r="H120" s="9"/>
      <c r="I120" s="9"/>
      <c r="J120" s="9"/>
      <c r="K120" s="9"/>
      <c r="L120" s="19"/>
      <c r="M120" s="96"/>
    </row>
    <row r="121" spans="1:13" s="85" customFormat="1" ht="12.75" customHeight="1" thickBot="1" x14ac:dyDescent="0.25">
      <c r="A121" s="8" t="s">
        <v>8</v>
      </c>
      <c r="B121" s="20"/>
      <c r="C121" s="17"/>
      <c r="D121" s="17"/>
      <c r="E121" s="17"/>
      <c r="F121" s="72" t="s">
        <v>110</v>
      </c>
      <c r="G121" s="10"/>
      <c r="H121" s="10"/>
      <c r="I121" s="10"/>
      <c r="J121" s="10"/>
      <c r="K121" s="10"/>
      <c r="L121" s="21"/>
      <c r="M121" s="96"/>
    </row>
    <row r="122" spans="1:13" s="85" customFormat="1" ht="13.5" customHeight="1" thickBot="1" x14ac:dyDescent="0.25">
      <c r="A122" s="8" t="s">
        <v>6</v>
      </c>
      <c r="B122" s="67">
        <f>1+MAX($B$13:B121)</f>
        <v>28</v>
      </c>
      <c r="C122" s="68" t="s">
        <v>168</v>
      </c>
      <c r="D122" s="68" t="s">
        <v>112</v>
      </c>
      <c r="E122" s="68" t="s">
        <v>118</v>
      </c>
      <c r="F122" s="69" t="s">
        <v>163</v>
      </c>
      <c r="G122" s="68" t="s">
        <v>116</v>
      </c>
      <c r="H122" s="73">
        <v>6</v>
      </c>
      <c r="I122" s="80"/>
      <c r="J122" s="73"/>
      <c r="K122" s="81"/>
      <c r="L122" s="82">
        <f>ROUND((ROUND(H122,3))*(ROUND(K122,2)),2)</f>
        <v>0</v>
      </c>
      <c r="M122" s="96"/>
    </row>
    <row r="123" spans="1:13" s="85" customFormat="1" ht="12.75" customHeight="1" x14ac:dyDescent="0.2">
      <c r="A123" s="8" t="s">
        <v>5</v>
      </c>
      <c r="B123" s="18"/>
      <c r="C123" s="15"/>
      <c r="D123" s="15"/>
      <c r="E123" s="15"/>
      <c r="F123" s="70"/>
      <c r="G123" s="9"/>
      <c r="H123" s="9"/>
      <c r="I123" s="9"/>
      <c r="J123" s="9"/>
      <c r="K123" s="9"/>
      <c r="L123" s="19"/>
      <c r="M123" s="96"/>
    </row>
    <row r="124" spans="1:13" s="85" customFormat="1" ht="12.75" customHeight="1" x14ac:dyDescent="0.2">
      <c r="A124" s="8" t="s">
        <v>7</v>
      </c>
      <c r="B124" s="18"/>
      <c r="C124" s="15"/>
      <c r="D124" s="15"/>
      <c r="E124" s="15"/>
      <c r="F124" s="105" t="str">
        <f>CONCATENATE(B122,": ",H122,"; ")&amp;"viz textová a výkresová část projektové dokumentace"</f>
        <v>28: 6; viz textová a výkresová část projektové dokumentace</v>
      </c>
      <c r="G124" s="9"/>
      <c r="H124" s="9"/>
      <c r="I124" s="9"/>
      <c r="J124" s="9"/>
      <c r="K124" s="9"/>
      <c r="L124" s="19"/>
      <c r="M124" s="96"/>
    </row>
    <row r="125" spans="1:13" s="85" customFormat="1" ht="84" customHeight="1" thickBot="1" x14ac:dyDescent="0.25">
      <c r="A125" s="8" t="s">
        <v>8</v>
      </c>
      <c r="B125" s="20"/>
      <c r="C125" s="17"/>
      <c r="D125" s="17"/>
      <c r="E125" s="17"/>
      <c r="F125" s="72" t="s">
        <v>216</v>
      </c>
      <c r="G125" s="10"/>
      <c r="H125" s="10"/>
      <c r="I125" s="10"/>
      <c r="J125" s="10"/>
      <c r="K125" s="10"/>
      <c r="L125" s="21"/>
      <c r="M125" s="96"/>
    </row>
    <row r="126" spans="1:13" ht="12" thickBot="1" x14ac:dyDescent="0.25">
      <c r="A126" s="8" t="s">
        <v>6</v>
      </c>
      <c r="B126" s="67">
        <f>1+MAX($B$13:B125)</f>
        <v>29</v>
      </c>
      <c r="C126" s="68" t="s">
        <v>220</v>
      </c>
      <c r="D126" s="68" t="s">
        <v>112</v>
      </c>
      <c r="E126" s="68" t="s">
        <v>118</v>
      </c>
      <c r="F126" s="69" t="s">
        <v>221</v>
      </c>
      <c r="G126" s="68" t="s">
        <v>116</v>
      </c>
      <c r="H126" s="73">
        <v>5</v>
      </c>
      <c r="I126" s="80"/>
      <c r="J126" s="73"/>
      <c r="K126" s="81"/>
      <c r="L126" s="82">
        <f>ROUND((ROUND(H126,3))*(ROUND(K126,2)),2)</f>
        <v>0</v>
      </c>
    </row>
    <row r="127" spans="1:13" x14ac:dyDescent="0.2">
      <c r="A127" s="8" t="s">
        <v>5</v>
      </c>
      <c r="B127" s="18"/>
      <c r="C127" s="15"/>
      <c r="D127" s="15"/>
      <c r="E127" s="15"/>
      <c r="F127" s="70"/>
      <c r="G127" s="9"/>
      <c r="H127" s="9"/>
      <c r="I127" s="9"/>
      <c r="J127" s="9"/>
      <c r="K127" s="9"/>
      <c r="L127" s="19"/>
    </row>
    <row r="128" spans="1:13" x14ac:dyDescent="0.2">
      <c r="A128" s="8" t="s">
        <v>7</v>
      </c>
      <c r="B128" s="18"/>
      <c r="C128" s="15"/>
      <c r="D128" s="15"/>
      <c r="E128" s="15"/>
      <c r="F128" s="105" t="str">
        <f>CONCATENATE(B126,": ",H126,"; ")&amp;"viz textová a výkresová část projektové dokumentace"</f>
        <v>29: 5; viz textová a výkresová část projektové dokumentace</v>
      </c>
      <c r="G128" s="9"/>
      <c r="H128" s="9"/>
      <c r="I128" s="9"/>
      <c r="J128" s="9"/>
      <c r="K128" s="9"/>
      <c r="L128" s="19"/>
    </row>
    <row r="129" spans="1:13" ht="84.75" customHeight="1" thickBot="1" x14ac:dyDescent="0.25">
      <c r="A129" s="8" t="s">
        <v>8</v>
      </c>
      <c r="B129" s="20"/>
      <c r="C129" s="17"/>
      <c r="D129" s="17"/>
      <c r="E129" s="17"/>
      <c r="F129" s="72" t="s">
        <v>216</v>
      </c>
      <c r="G129" s="10"/>
      <c r="H129" s="10"/>
      <c r="I129" s="10"/>
      <c r="J129" s="10"/>
      <c r="K129" s="10"/>
      <c r="L129" s="21"/>
    </row>
    <row r="130" spans="1:13" s="85" customFormat="1" ht="13.5" customHeight="1" thickBot="1" x14ac:dyDescent="0.25">
      <c r="A130" s="8" t="s">
        <v>6</v>
      </c>
      <c r="B130" s="67">
        <f>1+MAX($B$13:B129)</f>
        <v>30</v>
      </c>
      <c r="C130" s="68" t="s">
        <v>167</v>
      </c>
      <c r="D130" s="68" t="s">
        <v>112</v>
      </c>
      <c r="E130" s="68" t="s">
        <v>114</v>
      </c>
      <c r="F130" s="69" t="s">
        <v>159</v>
      </c>
      <c r="G130" s="68" t="s">
        <v>116</v>
      </c>
      <c r="H130" s="73">
        <v>6</v>
      </c>
      <c r="I130" s="80"/>
      <c r="J130" s="73"/>
      <c r="K130" s="81"/>
      <c r="L130" s="82">
        <f>ROUND((ROUND(H130,3))*(ROUND(K130,2)),2)</f>
        <v>0</v>
      </c>
      <c r="M130" s="96"/>
    </row>
    <row r="131" spans="1:13" s="85" customFormat="1" ht="12.75" customHeight="1" x14ac:dyDescent="0.2">
      <c r="A131" s="8" t="s">
        <v>5</v>
      </c>
      <c r="B131" s="18"/>
      <c r="C131" s="15"/>
      <c r="D131" s="15"/>
      <c r="E131" s="15"/>
      <c r="F131" s="70"/>
      <c r="G131" s="9"/>
      <c r="H131" s="9"/>
      <c r="I131" s="9"/>
      <c r="J131" s="9"/>
      <c r="K131" s="9"/>
      <c r="L131" s="19"/>
      <c r="M131" s="96"/>
    </row>
    <row r="132" spans="1:13" s="85" customFormat="1" ht="12.75" customHeight="1" x14ac:dyDescent="0.2">
      <c r="A132" s="8" t="s">
        <v>7</v>
      </c>
      <c r="B132" s="18"/>
      <c r="C132" s="15"/>
      <c r="D132" s="15"/>
      <c r="E132" s="15"/>
      <c r="F132" s="105" t="str">
        <f>CONCATENATE(B130,": ",H130,"; ")&amp;"viz textová a výkresová část projektové dokumentace"</f>
        <v>30: 6; viz textová a výkresová část projektové dokumentace</v>
      </c>
      <c r="G132" s="9"/>
      <c r="H132" s="9"/>
      <c r="I132" s="9"/>
      <c r="J132" s="9"/>
      <c r="K132" s="9"/>
      <c r="L132" s="19"/>
      <c r="M132" s="96"/>
    </row>
    <row r="133" spans="1:13" s="85" customFormat="1" ht="12.75" customHeight="1" thickBot="1" x14ac:dyDescent="0.25">
      <c r="A133" s="8" t="s">
        <v>8</v>
      </c>
      <c r="B133" s="20"/>
      <c r="C133" s="17"/>
      <c r="D133" s="17"/>
      <c r="E133" s="17"/>
      <c r="F133" s="72" t="s">
        <v>110</v>
      </c>
      <c r="G133" s="10"/>
      <c r="H133" s="10"/>
      <c r="I133" s="10"/>
      <c r="J133" s="10"/>
      <c r="K133" s="10"/>
      <c r="L133" s="21"/>
      <c r="M133" s="96"/>
    </row>
    <row r="134" spans="1:13" s="85" customFormat="1" ht="13.5" customHeight="1" thickBot="1" x14ac:dyDescent="0.25">
      <c r="A134" s="8" t="s">
        <v>6</v>
      </c>
      <c r="B134" s="67">
        <f>1+MAX($B$13:B133)</f>
        <v>31</v>
      </c>
      <c r="C134" s="68" t="s">
        <v>166</v>
      </c>
      <c r="D134" s="68" t="s">
        <v>112</v>
      </c>
      <c r="E134" s="68" t="s">
        <v>114</v>
      </c>
      <c r="F134" s="69" t="s">
        <v>160</v>
      </c>
      <c r="G134" s="68" t="s">
        <v>116</v>
      </c>
      <c r="H134" s="73">
        <v>6</v>
      </c>
      <c r="I134" s="80"/>
      <c r="J134" s="73"/>
      <c r="K134" s="81"/>
      <c r="L134" s="82">
        <f>ROUND((ROUND(H134,3))*(ROUND(K134,2)),2)</f>
        <v>0</v>
      </c>
      <c r="M134" s="96"/>
    </row>
    <row r="135" spans="1:13" s="85" customFormat="1" ht="12.75" customHeight="1" x14ac:dyDescent="0.2">
      <c r="A135" s="8" t="s">
        <v>5</v>
      </c>
      <c r="B135" s="18"/>
      <c r="C135" s="15"/>
      <c r="D135" s="15"/>
      <c r="E135" s="15"/>
      <c r="F135" s="70"/>
      <c r="G135" s="9"/>
      <c r="H135" s="9"/>
      <c r="I135" s="9"/>
      <c r="J135" s="9"/>
      <c r="K135" s="9"/>
      <c r="L135" s="19"/>
      <c r="M135" s="96"/>
    </row>
    <row r="136" spans="1:13" s="85" customFormat="1" ht="12.75" customHeight="1" x14ac:dyDescent="0.2">
      <c r="A136" s="8" t="s">
        <v>7</v>
      </c>
      <c r="B136" s="18"/>
      <c r="C136" s="15"/>
      <c r="D136" s="15"/>
      <c r="E136" s="15"/>
      <c r="F136" s="105" t="str">
        <f>CONCATENATE(B134,": ",H134,"; ")&amp;"viz textová a výkresová část projektové dokumentace"</f>
        <v>31: 6; viz textová a výkresová část projektové dokumentace</v>
      </c>
      <c r="G136" s="9"/>
      <c r="H136" s="9"/>
      <c r="I136" s="9"/>
      <c r="J136" s="9"/>
      <c r="K136" s="9"/>
      <c r="L136" s="19"/>
      <c r="M136" s="96"/>
    </row>
    <row r="137" spans="1:13" s="85" customFormat="1" ht="12.75" customHeight="1" thickBot="1" x14ac:dyDescent="0.25">
      <c r="A137" s="8" t="s">
        <v>8</v>
      </c>
      <c r="B137" s="20"/>
      <c r="C137" s="17"/>
      <c r="D137" s="17"/>
      <c r="E137" s="17"/>
      <c r="F137" s="72" t="s">
        <v>110</v>
      </c>
      <c r="G137" s="10"/>
      <c r="H137" s="10"/>
      <c r="I137" s="10"/>
      <c r="J137" s="10"/>
      <c r="K137" s="10"/>
      <c r="L137" s="21"/>
      <c r="M137" s="96"/>
    </row>
    <row r="138" spans="1:13" s="85" customFormat="1" ht="13.5" customHeight="1" thickBot="1" x14ac:dyDescent="0.25">
      <c r="A138" s="8" t="s">
        <v>6</v>
      </c>
      <c r="B138" s="67">
        <f>1+MAX($B$13:B137)</f>
        <v>32</v>
      </c>
      <c r="C138" s="68" t="s">
        <v>165</v>
      </c>
      <c r="D138" s="68" t="s">
        <v>112</v>
      </c>
      <c r="E138" s="68" t="s">
        <v>114</v>
      </c>
      <c r="F138" s="69" t="s">
        <v>161</v>
      </c>
      <c r="G138" s="68" t="s">
        <v>116</v>
      </c>
      <c r="H138" s="73">
        <v>2</v>
      </c>
      <c r="I138" s="80"/>
      <c r="J138" s="73"/>
      <c r="K138" s="81"/>
      <c r="L138" s="82">
        <f>ROUND((ROUND(H138,3))*(ROUND(K138,2)),2)</f>
        <v>0</v>
      </c>
      <c r="M138" s="96"/>
    </row>
    <row r="139" spans="1:13" s="85" customFormat="1" ht="12.75" customHeight="1" x14ac:dyDescent="0.2">
      <c r="A139" s="8" t="s">
        <v>5</v>
      </c>
      <c r="B139" s="18"/>
      <c r="C139" s="15"/>
      <c r="D139" s="15"/>
      <c r="E139" s="15"/>
      <c r="F139" s="70"/>
      <c r="G139" s="9"/>
      <c r="H139" s="9"/>
      <c r="I139" s="9"/>
      <c r="J139" s="9"/>
      <c r="K139" s="9"/>
      <c r="L139" s="19"/>
      <c r="M139" s="96"/>
    </row>
    <row r="140" spans="1:13" s="85" customFormat="1" ht="12.75" customHeight="1" x14ac:dyDescent="0.2">
      <c r="A140" s="8" t="s">
        <v>7</v>
      </c>
      <c r="B140" s="18"/>
      <c r="C140" s="15"/>
      <c r="D140" s="15"/>
      <c r="E140" s="15"/>
      <c r="F140" s="105" t="str">
        <f>CONCATENATE(B138,": ",H138,"; ")&amp;"viz textová a výkresová část projektové dokumentace"</f>
        <v>32: 2; viz textová a výkresová část projektové dokumentace</v>
      </c>
      <c r="G140" s="9"/>
      <c r="H140" s="9"/>
      <c r="I140" s="9"/>
      <c r="J140" s="9"/>
      <c r="K140" s="9"/>
      <c r="L140" s="19"/>
      <c r="M140" s="96"/>
    </row>
    <row r="141" spans="1:13" s="85" customFormat="1" ht="12.75" customHeight="1" thickBot="1" x14ac:dyDescent="0.25">
      <c r="A141" s="8" t="s">
        <v>8</v>
      </c>
      <c r="B141" s="20"/>
      <c r="C141" s="17"/>
      <c r="D141" s="17"/>
      <c r="E141" s="17"/>
      <c r="F141" s="72" t="s">
        <v>110</v>
      </c>
      <c r="G141" s="10"/>
      <c r="H141" s="10"/>
      <c r="I141" s="10"/>
      <c r="J141" s="10"/>
      <c r="K141" s="10"/>
      <c r="L141" s="21"/>
      <c r="M141" s="96"/>
    </row>
    <row r="142" spans="1:13" s="85" customFormat="1" ht="13.5" customHeight="1" thickBot="1" x14ac:dyDescent="0.25">
      <c r="A142" s="8" t="s">
        <v>6</v>
      </c>
      <c r="B142" s="67">
        <f>1+MAX($B$13:B141)</f>
        <v>33</v>
      </c>
      <c r="C142" s="68" t="s">
        <v>164</v>
      </c>
      <c r="D142" s="68" t="s">
        <v>112</v>
      </c>
      <c r="E142" s="68" t="s">
        <v>114</v>
      </c>
      <c r="F142" s="69" t="s">
        <v>162</v>
      </c>
      <c r="G142" s="68" t="s">
        <v>116</v>
      </c>
      <c r="H142" s="73">
        <v>2</v>
      </c>
      <c r="I142" s="80"/>
      <c r="J142" s="73"/>
      <c r="K142" s="81"/>
      <c r="L142" s="82">
        <f>ROUND((ROUND(H142,3))*(ROUND(K142,2)),2)</f>
        <v>0</v>
      </c>
      <c r="M142" s="96"/>
    </row>
    <row r="143" spans="1:13" s="85" customFormat="1" ht="12.75" customHeight="1" x14ac:dyDescent="0.2">
      <c r="A143" s="8" t="s">
        <v>5</v>
      </c>
      <c r="B143" s="18"/>
      <c r="C143" s="15"/>
      <c r="D143" s="15"/>
      <c r="E143" s="15"/>
      <c r="F143" s="70"/>
      <c r="G143" s="9"/>
      <c r="H143" s="9"/>
      <c r="I143" s="9"/>
      <c r="J143" s="9"/>
      <c r="K143" s="9"/>
      <c r="L143" s="19"/>
      <c r="M143" s="96"/>
    </row>
    <row r="144" spans="1:13" s="85" customFormat="1" ht="12.75" customHeight="1" x14ac:dyDescent="0.2">
      <c r="A144" s="8" t="s">
        <v>7</v>
      </c>
      <c r="B144" s="18"/>
      <c r="C144" s="15"/>
      <c r="D144" s="15"/>
      <c r="E144" s="15"/>
      <c r="F144" s="105" t="str">
        <f>CONCATENATE(B142,": ",H142,"; ")&amp;"viz textová a výkresová část projektové dokumentace"</f>
        <v>33: 2; viz textová a výkresová část projektové dokumentace</v>
      </c>
      <c r="G144" s="9"/>
      <c r="H144" s="9"/>
      <c r="I144" s="9"/>
      <c r="J144" s="9"/>
      <c r="K144" s="9"/>
      <c r="L144" s="19"/>
      <c r="M144" s="96"/>
    </row>
    <row r="145" spans="1:13" s="85" customFormat="1" ht="12.75" customHeight="1" thickBot="1" x14ac:dyDescent="0.25">
      <c r="A145" s="8" t="s">
        <v>8</v>
      </c>
      <c r="B145" s="20"/>
      <c r="C145" s="17"/>
      <c r="D145" s="17"/>
      <c r="E145" s="17"/>
      <c r="F145" s="72" t="s">
        <v>110</v>
      </c>
      <c r="G145" s="10"/>
      <c r="H145" s="10"/>
      <c r="I145" s="10"/>
      <c r="J145" s="10"/>
      <c r="K145" s="10"/>
      <c r="L145" s="21"/>
      <c r="M145" s="96"/>
    </row>
    <row r="146" spans="1:13" s="85" customFormat="1" ht="13.5" customHeight="1" thickBot="1" x14ac:dyDescent="0.25">
      <c r="A146" s="8" t="s">
        <v>6</v>
      </c>
      <c r="B146" s="67">
        <f>1+MAX($B$13:B145)</f>
        <v>34</v>
      </c>
      <c r="C146" s="68" t="s">
        <v>176</v>
      </c>
      <c r="D146" s="68" t="s">
        <v>112</v>
      </c>
      <c r="E146" s="68" t="s">
        <v>114</v>
      </c>
      <c r="F146" s="69" t="s">
        <v>211</v>
      </c>
      <c r="G146" s="68" t="s">
        <v>214</v>
      </c>
      <c r="H146" s="73">
        <v>0.86</v>
      </c>
      <c r="I146" s="80"/>
      <c r="J146" s="73"/>
      <c r="K146" s="81"/>
      <c r="L146" s="82">
        <f>ROUND((ROUND(H146,3))*(ROUND(K146,2)),2)</f>
        <v>0</v>
      </c>
      <c r="M146" s="96"/>
    </row>
    <row r="147" spans="1:13" s="85" customFormat="1" ht="12.75" customHeight="1" x14ac:dyDescent="0.2">
      <c r="A147" s="8" t="s">
        <v>5</v>
      </c>
      <c r="B147" s="18"/>
      <c r="C147" s="15"/>
      <c r="D147" s="15"/>
      <c r="E147" s="15"/>
      <c r="F147" s="70"/>
      <c r="G147" s="9"/>
      <c r="H147" s="9"/>
      <c r="I147" s="9"/>
      <c r="J147" s="9"/>
      <c r="K147" s="9"/>
      <c r="L147" s="19"/>
      <c r="M147" s="96"/>
    </row>
    <row r="148" spans="1:13" s="85" customFormat="1" ht="12.75" customHeight="1" x14ac:dyDescent="0.2">
      <c r="A148" s="8" t="s">
        <v>7</v>
      </c>
      <c r="B148" s="18"/>
      <c r="C148" s="15"/>
      <c r="D148" s="15"/>
      <c r="E148" s="15"/>
      <c r="F148" s="105" t="str">
        <f>CONCATENATE(B146,": ",H146,"; ")&amp;"viz textová a výkresová část projektové dokumentace"</f>
        <v>34: 0,86; viz textová a výkresová část projektové dokumentace</v>
      </c>
      <c r="G148" s="9"/>
      <c r="H148" s="9"/>
      <c r="I148" s="9"/>
      <c r="J148" s="9"/>
      <c r="K148" s="9"/>
      <c r="L148" s="19"/>
      <c r="M148" s="96"/>
    </row>
    <row r="149" spans="1:13" s="85" customFormat="1" ht="12.75" customHeight="1" thickBot="1" x14ac:dyDescent="0.25">
      <c r="A149" s="8" t="s">
        <v>8</v>
      </c>
      <c r="B149" s="20"/>
      <c r="C149" s="17"/>
      <c r="D149" s="17"/>
      <c r="E149" s="17"/>
      <c r="F149" s="72" t="s">
        <v>110</v>
      </c>
      <c r="G149" s="10"/>
      <c r="H149" s="10"/>
      <c r="I149" s="10"/>
      <c r="J149" s="10"/>
      <c r="K149" s="10"/>
      <c r="L149" s="21"/>
      <c r="M149" s="96"/>
    </row>
    <row r="150" spans="1:13" s="85" customFormat="1" ht="13.5" customHeight="1" thickBot="1" x14ac:dyDescent="0.25">
      <c r="A150" s="8" t="s">
        <v>6</v>
      </c>
      <c r="B150" s="67">
        <f>1+MAX($B$13:B149)</f>
        <v>35</v>
      </c>
      <c r="C150" s="68" t="s">
        <v>177</v>
      </c>
      <c r="D150" s="68" t="s">
        <v>112</v>
      </c>
      <c r="E150" s="68" t="s">
        <v>114</v>
      </c>
      <c r="F150" s="69" t="s">
        <v>212</v>
      </c>
      <c r="G150" s="68" t="s">
        <v>214</v>
      </c>
      <c r="H150" s="73">
        <v>0.86</v>
      </c>
      <c r="I150" s="80"/>
      <c r="J150" s="73"/>
      <c r="K150" s="81"/>
      <c r="L150" s="82">
        <f>ROUND((ROUND(H150,3))*(ROUND(K150,2)),2)</f>
        <v>0</v>
      </c>
      <c r="M150" s="96"/>
    </row>
    <row r="151" spans="1:13" s="85" customFormat="1" ht="12.75" customHeight="1" x14ac:dyDescent="0.2">
      <c r="A151" s="8" t="s">
        <v>5</v>
      </c>
      <c r="B151" s="18"/>
      <c r="C151" s="15"/>
      <c r="D151" s="15"/>
      <c r="E151" s="15"/>
      <c r="F151" s="70"/>
      <c r="G151" s="9"/>
      <c r="H151" s="9"/>
      <c r="I151" s="9"/>
      <c r="J151" s="9"/>
      <c r="K151" s="9"/>
      <c r="L151" s="19"/>
      <c r="M151" s="96"/>
    </row>
    <row r="152" spans="1:13" s="85" customFormat="1" ht="12.75" customHeight="1" x14ac:dyDescent="0.2">
      <c r="A152" s="8" t="s">
        <v>7</v>
      </c>
      <c r="B152" s="18"/>
      <c r="C152" s="15"/>
      <c r="D152" s="15"/>
      <c r="E152" s="15"/>
      <c r="F152" s="105" t="str">
        <f>CONCATENATE(B150,": ",H150,"; ")&amp;"viz textová a výkresová část projektové dokumentace"</f>
        <v>35: 0,86; viz textová a výkresová část projektové dokumentace</v>
      </c>
      <c r="G152" s="9"/>
      <c r="H152" s="9"/>
      <c r="I152" s="9"/>
      <c r="J152" s="9"/>
      <c r="K152" s="9"/>
      <c r="L152" s="19"/>
      <c r="M152" s="96"/>
    </row>
    <row r="153" spans="1:13" s="85" customFormat="1" ht="12.75" customHeight="1" thickBot="1" x14ac:dyDescent="0.25">
      <c r="A153" s="8" t="s">
        <v>8</v>
      </c>
      <c r="B153" s="20"/>
      <c r="C153" s="17"/>
      <c r="D153" s="17"/>
      <c r="E153" s="17"/>
      <c r="F153" s="72" t="s">
        <v>110</v>
      </c>
      <c r="G153" s="10"/>
      <c r="H153" s="10"/>
      <c r="I153" s="10"/>
      <c r="J153" s="10"/>
      <c r="K153" s="10"/>
      <c r="L153" s="21"/>
      <c r="M153" s="96"/>
    </row>
    <row r="154" spans="1:13" s="85" customFormat="1" ht="13.5" customHeight="1" thickBot="1" x14ac:dyDescent="0.25">
      <c r="A154" s="8" t="s">
        <v>6</v>
      </c>
      <c r="B154" s="67">
        <f>1+MAX($B$13:B153)</f>
        <v>36</v>
      </c>
      <c r="C154" s="68" t="s">
        <v>178</v>
      </c>
      <c r="D154" s="68" t="s">
        <v>112</v>
      </c>
      <c r="E154" s="68" t="s">
        <v>114</v>
      </c>
      <c r="F154" s="69" t="s">
        <v>213</v>
      </c>
      <c r="G154" s="68" t="s">
        <v>214</v>
      </c>
      <c r="H154" s="73">
        <v>0.6</v>
      </c>
      <c r="I154" s="80"/>
      <c r="J154" s="73"/>
      <c r="K154" s="81"/>
      <c r="L154" s="82">
        <f>ROUND((ROUND(H154,3))*(ROUND(K154,2)),2)</f>
        <v>0</v>
      </c>
      <c r="M154" s="96"/>
    </row>
    <row r="155" spans="1:13" s="85" customFormat="1" ht="12.75" customHeight="1" x14ac:dyDescent="0.2">
      <c r="A155" s="8" t="s">
        <v>5</v>
      </c>
      <c r="B155" s="18"/>
      <c r="C155" s="15"/>
      <c r="D155" s="15"/>
      <c r="E155" s="15"/>
      <c r="F155" s="70"/>
      <c r="G155" s="9"/>
      <c r="H155" s="9"/>
      <c r="I155" s="9"/>
      <c r="J155" s="9"/>
      <c r="K155" s="9"/>
      <c r="L155" s="19"/>
      <c r="M155" s="96"/>
    </row>
    <row r="156" spans="1:13" s="85" customFormat="1" ht="12.75" customHeight="1" x14ac:dyDescent="0.2">
      <c r="A156" s="8" t="s">
        <v>7</v>
      </c>
      <c r="B156" s="18"/>
      <c r="C156" s="15"/>
      <c r="D156" s="15"/>
      <c r="E156" s="15"/>
      <c r="F156" s="105" t="str">
        <f>CONCATENATE(B154,": ",H154,"; ")&amp;"viz textová a výkresová část projektové dokumentace"</f>
        <v>36: 0,6; viz textová a výkresová část projektové dokumentace</v>
      </c>
      <c r="G156" s="9"/>
      <c r="H156" s="9"/>
      <c r="I156" s="9"/>
      <c r="J156" s="9"/>
      <c r="K156" s="9"/>
      <c r="L156" s="19"/>
      <c r="M156" s="96"/>
    </row>
    <row r="157" spans="1:13" s="85" customFormat="1" ht="12.75" customHeight="1" thickBot="1" x14ac:dyDescent="0.25">
      <c r="A157" s="8" t="s">
        <v>8</v>
      </c>
      <c r="B157" s="20"/>
      <c r="C157" s="17"/>
      <c r="D157" s="17"/>
      <c r="E157" s="17"/>
      <c r="F157" s="72" t="s">
        <v>110</v>
      </c>
      <c r="G157" s="10"/>
      <c r="H157" s="10"/>
      <c r="I157" s="10"/>
      <c r="J157" s="10"/>
      <c r="K157" s="10"/>
      <c r="L157" s="21"/>
      <c r="M157" s="96"/>
    </row>
    <row r="158" spans="1:13" s="85" customFormat="1" ht="13.5" customHeight="1" thickBot="1" x14ac:dyDescent="0.25">
      <c r="A158" s="8" t="s">
        <v>6</v>
      </c>
      <c r="B158" s="67">
        <f>1+MAX($B$13:B157)</f>
        <v>37</v>
      </c>
      <c r="C158" s="68" t="s">
        <v>179</v>
      </c>
      <c r="D158" s="68" t="s">
        <v>112</v>
      </c>
      <c r="E158" s="68" t="s">
        <v>114</v>
      </c>
      <c r="F158" s="69" t="s">
        <v>208</v>
      </c>
      <c r="G158" s="68" t="s">
        <v>202</v>
      </c>
      <c r="H158" s="73">
        <v>300</v>
      </c>
      <c r="I158" s="80"/>
      <c r="J158" s="73"/>
      <c r="K158" s="81"/>
      <c r="L158" s="82">
        <f>ROUND((ROUND(H158,3))*(ROUND(K158,2)),2)</f>
        <v>0</v>
      </c>
      <c r="M158" s="96"/>
    </row>
    <row r="159" spans="1:13" s="85" customFormat="1" ht="12.75" customHeight="1" x14ac:dyDescent="0.2">
      <c r="A159" s="8" t="s">
        <v>5</v>
      </c>
      <c r="B159" s="18"/>
      <c r="C159" s="15"/>
      <c r="D159" s="15"/>
      <c r="E159" s="15"/>
      <c r="F159" s="70"/>
      <c r="G159" s="9"/>
      <c r="H159" s="9"/>
      <c r="I159" s="9"/>
      <c r="J159" s="9"/>
      <c r="K159" s="9"/>
      <c r="L159" s="19"/>
      <c r="M159" s="96"/>
    </row>
    <row r="160" spans="1:13" s="85" customFormat="1" ht="12.75" customHeight="1" x14ac:dyDescent="0.2">
      <c r="A160" s="8" t="s">
        <v>7</v>
      </c>
      <c r="B160" s="18"/>
      <c r="C160" s="15"/>
      <c r="D160" s="15"/>
      <c r="E160" s="15"/>
      <c r="F160" s="105" t="str">
        <f>CONCATENATE(B158,": ",H158,"; ")&amp;"viz textová a výkresová část projektové dokumentace"</f>
        <v>37: 300; viz textová a výkresová část projektové dokumentace</v>
      </c>
      <c r="G160" s="9"/>
      <c r="H160" s="9"/>
      <c r="I160" s="9"/>
      <c r="J160" s="9"/>
      <c r="K160" s="9"/>
      <c r="L160" s="19"/>
      <c r="M160" s="96"/>
    </row>
    <row r="161" spans="1:13" s="85" customFormat="1" ht="12.75" customHeight="1" thickBot="1" x14ac:dyDescent="0.25">
      <c r="A161" s="8" t="s">
        <v>8</v>
      </c>
      <c r="B161" s="20"/>
      <c r="C161" s="17"/>
      <c r="D161" s="17"/>
      <c r="E161" s="17"/>
      <c r="F161" s="72" t="s">
        <v>110</v>
      </c>
      <c r="G161" s="10"/>
      <c r="H161" s="10"/>
      <c r="I161" s="10"/>
      <c r="J161" s="10"/>
      <c r="K161" s="10"/>
      <c r="L161" s="21"/>
      <c r="M161" s="96"/>
    </row>
    <row r="162" spans="1:13" s="85" customFormat="1" ht="13.5" customHeight="1" thickBot="1" x14ac:dyDescent="0.25">
      <c r="A162" s="8" t="s">
        <v>6</v>
      </c>
      <c r="B162" s="67">
        <f>1+MAX($B$13:B161)</f>
        <v>38</v>
      </c>
      <c r="C162" s="68" t="s">
        <v>180</v>
      </c>
      <c r="D162" s="68" t="s">
        <v>112</v>
      </c>
      <c r="E162" s="68" t="s">
        <v>114</v>
      </c>
      <c r="F162" s="69" t="s">
        <v>209</v>
      </c>
      <c r="G162" s="68" t="s">
        <v>202</v>
      </c>
      <c r="H162" s="73">
        <v>250</v>
      </c>
      <c r="I162" s="80"/>
      <c r="J162" s="73"/>
      <c r="K162" s="81"/>
      <c r="L162" s="82">
        <f>ROUND((ROUND(H162,3))*(ROUND(K162,2)),2)</f>
        <v>0</v>
      </c>
      <c r="M162" s="96"/>
    </row>
    <row r="163" spans="1:13" s="85" customFormat="1" ht="12.75" customHeight="1" x14ac:dyDescent="0.2">
      <c r="A163" s="8" t="s">
        <v>5</v>
      </c>
      <c r="B163" s="18"/>
      <c r="C163" s="15"/>
      <c r="D163" s="15"/>
      <c r="E163" s="15"/>
      <c r="F163" s="70"/>
      <c r="G163" s="9"/>
      <c r="H163" s="9"/>
      <c r="I163" s="9"/>
      <c r="J163" s="9"/>
      <c r="K163" s="9"/>
      <c r="L163" s="19"/>
      <c r="M163" s="96"/>
    </row>
    <row r="164" spans="1:13" s="85" customFormat="1" ht="12.75" customHeight="1" x14ac:dyDescent="0.2">
      <c r="A164" s="8" t="s">
        <v>7</v>
      </c>
      <c r="B164" s="18"/>
      <c r="C164" s="15"/>
      <c r="D164" s="15"/>
      <c r="E164" s="15"/>
      <c r="F164" s="105" t="str">
        <f>CONCATENATE(B162,": ",H162,"; ")&amp;"viz textová a výkresová část projektové dokumentace"</f>
        <v>38: 250; viz textová a výkresová část projektové dokumentace</v>
      </c>
      <c r="G164" s="9"/>
      <c r="H164" s="9"/>
      <c r="I164" s="9"/>
      <c r="J164" s="9"/>
      <c r="K164" s="9"/>
      <c r="L164" s="19"/>
      <c r="M164" s="96"/>
    </row>
    <row r="165" spans="1:13" s="85" customFormat="1" ht="12.75" customHeight="1" thickBot="1" x14ac:dyDescent="0.25">
      <c r="A165" s="8" t="s">
        <v>8</v>
      </c>
      <c r="B165" s="20"/>
      <c r="C165" s="17"/>
      <c r="D165" s="17"/>
      <c r="E165" s="17"/>
      <c r="F165" s="72" t="s">
        <v>110</v>
      </c>
      <c r="G165" s="10"/>
      <c r="H165" s="10"/>
      <c r="I165" s="10"/>
      <c r="J165" s="10"/>
      <c r="K165" s="10"/>
      <c r="L165" s="21"/>
      <c r="M165" s="96"/>
    </row>
    <row r="166" spans="1:13" s="85" customFormat="1" ht="13.5" customHeight="1" thickBot="1" x14ac:dyDescent="0.25">
      <c r="A166" s="8" t="s">
        <v>6</v>
      </c>
      <c r="B166" s="67">
        <f>1+MAX($B$13:B165)</f>
        <v>39</v>
      </c>
      <c r="C166" s="68" t="s">
        <v>181</v>
      </c>
      <c r="D166" s="68" t="s">
        <v>112</v>
      </c>
      <c r="E166" s="68" t="s">
        <v>114</v>
      </c>
      <c r="F166" s="69" t="s">
        <v>210</v>
      </c>
      <c r="G166" s="68" t="s">
        <v>202</v>
      </c>
      <c r="H166" s="73">
        <v>250</v>
      </c>
      <c r="I166" s="80"/>
      <c r="J166" s="73"/>
      <c r="K166" s="81"/>
      <c r="L166" s="82">
        <f>ROUND((ROUND(H166,3))*(ROUND(K166,2)),2)</f>
        <v>0</v>
      </c>
      <c r="M166" s="96"/>
    </row>
    <row r="167" spans="1:13" s="85" customFormat="1" ht="12.75" customHeight="1" x14ac:dyDescent="0.2">
      <c r="A167" s="8" t="s">
        <v>5</v>
      </c>
      <c r="B167" s="18"/>
      <c r="C167" s="15"/>
      <c r="D167" s="15"/>
      <c r="E167" s="15"/>
      <c r="F167" s="70"/>
      <c r="G167" s="9"/>
      <c r="H167" s="9"/>
      <c r="I167" s="9"/>
      <c r="J167" s="9"/>
      <c r="K167" s="9"/>
      <c r="L167" s="19"/>
      <c r="M167" s="96"/>
    </row>
    <row r="168" spans="1:13" s="85" customFormat="1" ht="12.75" customHeight="1" x14ac:dyDescent="0.2">
      <c r="A168" s="8" t="s">
        <v>7</v>
      </c>
      <c r="B168" s="18"/>
      <c r="C168" s="15"/>
      <c r="D168" s="15"/>
      <c r="E168" s="15"/>
      <c r="F168" s="105" t="str">
        <f>CONCATENATE(B166,": ",H166,"; ")&amp;"viz textová a výkresová část projektové dokumentace"</f>
        <v>39: 250; viz textová a výkresová část projektové dokumentace</v>
      </c>
      <c r="G168" s="9"/>
      <c r="H168" s="9"/>
      <c r="I168" s="9"/>
      <c r="J168" s="9"/>
      <c r="K168" s="9"/>
      <c r="L168" s="19"/>
      <c r="M168" s="96"/>
    </row>
    <row r="169" spans="1:13" s="85" customFormat="1" ht="12.75" customHeight="1" thickBot="1" x14ac:dyDescent="0.25">
      <c r="A169" s="8" t="s">
        <v>8</v>
      </c>
      <c r="B169" s="20"/>
      <c r="C169" s="17"/>
      <c r="D169" s="17"/>
      <c r="E169" s="17"/>
      <c r="F169" s="72" t="s">
        <v>110</v>
      </c>
      <c r="G169" s="10"/>
      <c r="H169" s="10"/>
      <c r="I169" s="10"/>
      <c r="J169" s="10"/>
      <c r="K169" s="10"/>
      <c r="L169" s="21"/>
      <c r="M169" s="96"/>
    </row>
    <row r="170" spans="1:13" s="85" customFormat="1" ht="13.5" customHeight="1" thickBot="1" x14ac:dyDescent="0.25">
      <c r="A170" s="8" t="s">
        <v>6</v>
      </c>
      <c r="B170" s="67">
        <f>1+MAX($B$13:B169)</f>
        <v>40</v>
      </c>
      <c r="C170" s="68" t="s">
        <v>182</v>
      </c>
      <c r="D170" s="68" t="s">
        <v>112</v>
      </c>
      <c r="E170" s="68" t="s">
        <v>114</v>
      </c>
      <c r="F170" s="69" t="s">
        <v>207</v>
      </c>
      <c r="G170" s="68" t="s">
        <v>202</v>
      </c>
      <c r="H170" s="73">
        <v>70</v>
      </c>
      <c r="I170" s="80"/>
      <c r="J170" s="73"/>
      <c r="K170" s="81"/>
      <c r="L170" s="82">
        <f>ROUND((ROUND(H170,3))*(ROUND(K170,2)),2)</f>
        <v>0</v>
      </c>
      <c r="M170" s="96"/>
    </row>
    <row r="171" spans="1:13" s="85" customFormat="1" ht="12.75" customHeight="1" x14ac:dyDescent="0.2">
      <c r="A171" s="8" t="s">
        <v>5</v>
      </c>
      <c r="B171" s="18"/>
      <c r="C171" s="15"/>
      <c r="D171" s="15"/>
      <c r="E171" s="15"/>
      <c r="F171" s="70"/>
      <c r="G171" s="9"/>
      <c r="H171" s="9"/>
      <c r="I171" s="9"/>
      <c r="J171" s="9"/>
      <c r="K171" s="9"/>
      <c r="L171" s="19"/>
      <c r="M171" s="96"/>
    </row>
    <row r="172" spans="1:13" s="85" customFormat="1" ht="12.75" customHeight="1" x14ac:dyDescent="0.2">
      <c r="A172" s="8" t="s">
        <v>7</v>
      </c>
      <c r="B172" s="18"/>
      <c r="C172" s="15"/>
      <c r="D172" s="15"/>
      <c r="E172" s="15"/>
      <c r="F172" s="105" t="str">
        <f>CONCATENATE(B170,": ",H170,"; ")&amp;"viz textová a výkresová část projektové dokumentace"</f>
        <v>40: 70; viz textová a výkresová část projektové dokumentace</v>
      </c>
      <c r="G172" s="9"/>
      <c r="H172" s="9"/>
      <c r="I172" s="9"/>
      <c r="J172" s="9"/>
      <c r="K172" s="9"/>
      <c r="L172" s="19"/>
      <c r="M172" s="96"/>
    </row>
    <row r="173" spans="1:13" s="85" customFormat="1" ht="12.75" customHeight="1" thickBot="1" x14ac:dyDescent="0.25">
      <c r="A173" s="8" t="s">
        <v>8</v>
      </c>
      <c r="B173" s="20"/>
      <c r="C173" s="17"/>
      <c r="D173" s="17"/>
      <c r="E173" s="17"/>
      <c r="F173" s="72" t="s">
        <v>110</v>
      </c>
      <c r="G173" s="10"/>
      <c r="H173" s="10"/>
      <c r="I173" s="10"/>
      <c r="J173" s="10"/>
      <c r="K173" s="10"/>
      <c r="L173" s="21"/>
      <c r="M173" s="96"/>
    </row>
    <row r="174" spans="1:13" s="85" customFormat="1" ht="13.5" customHeight="1" thickBot="1" x14ac:dyDescent="0.25">
      <c r="A174" s="8" t="s">
        <v>6</v>
      </c>
      <c r="B174" s="67">
        <f>1+MAX($B$13:B173)</f>
        <v>41</v>
      </c>
      <c r="C174" s="68" t="s">
        <v>183</v>
      </c>
      <c r="D174" s="68" t="s">
        <v>112</v>
      </c>
      <c r="E174" s="68" t="s">
        <v>114</v>
      </c>
      <c r="F174" s="69" t="s">
        <v>203</v>
      </c>
      <c r="G174" s="68" t="s">
        <v>116</v>
      </c>
      <c r="H174" s="73">
        <v>4</v>
      </c>
      <c r="I174" s="80"/>
      <c r="J174" s="73"/>
      <c r="K174" s="81"/>
      <c r="L174" s="82">
        <f>ROUND((ROUND(H174,3))*(ROUND(K174,2)),2)</f>
        <v>0</v>
      </c>
      <c r="M174" s="96"/>
    </row>
    <row r="175" spans="1:13" s="85" customFormat="1" ht="12.75" customHeight="1" x14ac:dyDescent="0.2">
      <c r="A175" s="8" t="s">
        <v>5</v>
      </c>
      <c r="B175" s="18"/>
      <c r="C175" s="15"/>
      <c r="D175" s="15"/>
      <c r="E175" s="15"/>
      <c r="F175" s="70"/>
      <c r="G175" s="9"/>
      <c r="H175" s="9"/>
      <c r="I175" s="9"/>
      <c r="J175" s="9"/>
      <c r="K175" s="9"/>
      <c r="L175" s="19"/>
      <c r="M175" s="96"/>
    </row>
    <row r="176" spans="1:13" s="85" customFormat="1" ht="12.75" customHeight="1" x14ac:dyDescent="0.2">
      <c r="A176" s="8" t="s">
        <v>7</v>
      </c>
      <c r="B176" s="18"/>
      <c r="C176" s="15"/>
      <c r="D176" s="15"/>
      <c r="E176" s="15"/>
      <c r="F176" s="105" t="str">
        <f>CONCATENATE(B174,": ",H174,"; ")&amp;"viz textová a výkresová část projektové dokumentace"</f>
        <v>41: 4; viz textová a výkresová část projektové dokumentace</v>
      </c>
      <c r="G176" s="9"/>
      <c r="H176" s="9"/>
      <c r="I176" s="9"/>
      <c r="J176" s="9"/>
      <c r="K176" s="9"/>
      <c r="L176" s="19"/>
      <c r="M176" s="96"/>
    </row>
    <row r="177" spans="1:13" s="85" customFormat="1" ht="12.75" customHeight="1" thickBot="1" x14ac:dyDescent="0.25">
      <c r="A177" s="8" t="s">
        <v>8</v>
      </c>
      <c r="B177" s="20"/>
      <c r="C177" s="17"/>
      <c r="D177" s="17"/>
      <c r="E177" s="17"/>
      <c r="F177" s="72" t="s">
        <v>110</v>
      </c>
      <c r="G177" s="10"/>
      <c r="H177" s="10"/>
      <c r="I177" s="10"/>
      <c r="J177" s="10"/>
      <c r="K177" s="10"/>
      <c r="L177" s="21"/>
      <c r="M177" s="96"/>
    </row>
    <row r="178" spans="1:13" s="85" customFormat="1" ht="13.5" customHeight="1" thickBot="1" x14ac:dyDescent="0.25">
      <c r="A178" s="8" t="s">
        <v>6</v>
      </c>
      <c r="B178" s="67">
        <f>1+MAX($B$13:B177)</f>
        <v>42</v>
      </c>
      <c r="C178" s="68" t="s">
        <v>184</v>
      </c>
      <c r="D178" s="68" t="s">
        <v>112</v>
      </c>
      <c r="E178" s="68" t="s">
        <v>114</v>
      </c>
      <c r="F178" s="69" t="s">
        <v>204</v>
      </c>
      <c r="G178" s="68" t="s">
        <v>116</v>
      </c>
      <c r="H178" s="73">
        <v>4</v>
      </c>
      <c r="I178" s="80"/>
      <c r="J178" s="73"/>
      <c r="K178" s="81"/>
      <c r="L178" s="82">
        <f>ROUND((ROUND(H178,3))*(ROUND(K178,2)),2)</f>
        <v>0</v>
      </c>
      <c r="M178" s="96"/>
    </row>
    <row r="179" spans="1:13" s="85" customFormat="1" ht="12.75" customHeight="1" x14ac:dyDescent="0.2">
      <c r="A179" s="8" t="s">
        <v>5</v>
      </c>
      <c r="B179" s="18"/>
      <c r="C179" s="15"/>
      <c r="D179" s="15"/>
      <c r="E179" s="15"/>
      <c r="F179" s="70"/>
      <c r="G179" s="9"/>
      <c r="H179" s="9"/>
      <c r="I179" s="9"/>
      <c r="J179" s="9"/>
      <c r="K179" s="9"/>
      <c r="L179" s="19"/>
      <c r="M179" s="96"/>
    </row>
    <row r="180" spans="1:13" s="85" customFormat="1" ht="12.75" customHeight="1" x14ac:dyDescent="0.2">
      <c r="A180" s="8" t="s">
        <v>7</v>
      </c>
      <c r="B180" s="18"/>
      <c r="C180" s="15"/>
      <c r="D180" s="15"/>
      <c r="E180" s="15"/>
      <c r="F180" s="105" t="str">
        <f>CONCATENATE(B178,": ",H178,"; ")&amp;"viz textová a výkresová část projektové dokumentace"</f>
        <v>42: 4; viz textová a výkresová část projektové dokumentace</v>
      </c>
      <c r="G180" s="9"/>
      <c r="H180" s="9"/>
      <c r="I180" s="9"/>
      <c r="J180" s="9"/>
      <c r="K180" s="9"/>
      <c r="L180" s="19"/>
      <c r="M180" s="96"/>
    </row>
    <row r="181" spans="1:13" s="85" customFormat="1" ht="12.75" customHeight="1" thickBot="1" x14ac:dyDescent="0.25">
      <c r="A181" s="8" t="s">
        <v>8</v>
      </c>
      <c r="B181" s="20"/>
      <c r="C181" s="17"/>
      <c r="D181" s="17"/>
      <c r="E181" s="17"/>
      <c r="F181" s="72" t="s">
        <v>110</v>
      </c>
      <c r="G181" s="10"/>
      <c r="H181" s="10"/>
      <c r="I181" s="10"/>
      <c r="J181" s="10"/>
      <c r="K181" s="10"/>
      <c r="L181" s="21"/>
      <c r="M181" s="96"/>
    </row>
    <row r="182" spans="1:13" s="85" customFormat="1" ht="13.5" customHeight="1" thickBot="1" x14ac:dyDescent="0.25">
      <c r="A182" s="8" t="s">
        <v>6</v>
      </c>
      <c r="B182" s="67">
        <f>1+MAX($B$13:B181)</f>
        <v>43</v>
      </c>
      <c r="C182" s="68" t="s">
        <v>185</v>
      </c>
      <c r="D182" s="68" t="s">
        <v>112</v>
      </c>
      <c r="E182" s="68" t="s">
        <v>114</v>
      </c>
      <c r="F182" s="69" t="s">
        <v>205</v>
      </c>
      <c r="G182" s="68" t="s">
        <v>116</v>
      </c>
      <c r="H182" s="73">
        <v>30</v>
      </c>
      <c r="I182" s="80"/>
      <c r="J182" s="73"/>
      <c r="K182" s="81"/>
      <c r="L182" s="82">
        <f>ROUND((ROUND(H182,3))*(ROUND(K182,2)),2)</f>
        <v>0</v>
      </c>
      <c r="M182" s="96"/>
    </row>
    <row r="183" spans="1:13" s="85" customFormat="1" ht="12.75" customHeight="1" x14ac:dyDescent="0.2">
      <c r="A183" s="8" t="s">
        <v>5</v>
      </c>
      <c r="B183" s="18"/>
      <c r="C183" s="15"/>
      <c r="D183" s="15"/>
      <c r="E183" s="15"/>
      <c r="F183" s="70"/>
      <c r="G183" s="9"/>
      <c r="H183" s="9"/>
      <c r="I183" s="9"/>
      <c r="J183" s="9"/>
      <c r="K183" s="9"/>
      <c r="L183" s="19"/>
      <c r="M183" s="96"/>
    </row>
    <row r="184" spans="1:13" s="85" customFormat="1" ht="12.75" customHeight="1" x14ac:dyDescent="0.2">
      <c r="A184" s="8" t="s">
        <v>7</v>
      </c>
      <c r="B184" s="18"/>
      <c r="C184" s="15"/>
      <c r="D184" s="15"/>
      <c r="E184" s="15"/>
      <c r="F184" s="105" t="str">
        <f>CONCATENATE(B182,": ",H182,"; ")&amp;"viz textová a výkresová část projektové dokumentace"</f>
        <v>43: 30; viz textová a výkresová část projektové dokumentace</v>
      </c>
      <c r="G184" s="9"/>
      <c r="H184" s="9"/>
      <c r="I184" s="9"/>
      <c r="J184" s="9"/>
      <c r="K184" s="9"/>
      <c r="L184" s="19"/>
      <c r="M184" s="96"/>
    </row>
    <row r="185" spans="1:13" s="85" customFormat="1" ht="12.75" customHeight="1" thickBot="1" x14ac:dyDescent="0.25">
      <c r="A185" s="8" t="s">
        <v>8</v>
      </c>
      <c r="B185" s="20"/>
      <c r="C185" s="17"/>
      <c r="D185" s="17"/>
      <c r="E185" s="17"/>
      <c r="F185" s="72" t="s">
        <v>110</v>
      </c>
      <c r="G185" s="10"/>
      <c r="H185" s="10"/>
      <c r="I185" s="10"/>
      <c r="J185" s="10"/>
      <c r="K185" s="10"/>
      <c r="L185" s="21"/>
      <c r="M185" s="96"/>
    </row>
    <row r="186" spans="1:13" s="85" customFormat="1" ht="13.5" customHeight="1" thickBot="1" x14ac:dyDescent="0.25">
      <c r="A186" s="8" t="s">
        <v>6</v>
      </c>
      <c r="B186" s="67">
        <f>1+MAX($B$13:B185)</f>
        <v>44</v>
      </c>
      <c r="C186" s="68" t="s">
        <v>186</v>
      </c>
      <c r="D186" s="68" t="s">
        <v>112</v>
      </c>
      <c r="E186" s="68" t="s">
        <v>114</v>
      </c>
      <c r="F186" s="69" t="s">
        <v>206</v>
      </c>
      <c r="G186" s="68" t="s">
        <v>116</v>
      </c>
      <c r="H186" s="73">
        <v>5</v>
      </c>
      <c r="I186" s="80"/>
      <c r="J186" s="73"/>
      <c r="K186" s="81"/>
      <c r="L186" s="82">
        <f>ROUND((ROUND(H186,3))*(ROUND(K186,2)),2)</f>
        <v>0</v>
      </c>
      <c r="M186" s="96"/>
    </row>
    <row r="187" spans="1:13" s="85" customFormat="1" ht="12.75" customHeight="1" x14ac:dyDescent="0.2">
      <c r="A187" s="8" t="s">
        <v>5</v>
      </c>
      <c r="B187" s="18"/>
      <c r="C187" s="15"/>
      <c r="D187" s="15"/>
      <c r="E187" s="15"/>
      <c r="F187" s="70"/>
      <c r="G187" s="9"/>
      <c r="H187" s="9"/>
      <c r="I187" s="9"/>
      <c r="J187" s="9"/>
      <c r="K187" s="9"/>
      <c r="L187" s="19"/>
      <c r="M187" s="96"/>
    </row>
    <row r="188" spans="1:13" s="85" customFormat="1" ht="12.75" customHeight="1" x14ac:dyDescent="0.2">
      <c r="A188" s="8" t="s">
        <v>7</v>
      </c>
      <c r="B188" s="18"/>
      <c r="C188" s="15"/>
      <c r="D188" s="15"/>
      <c r="E188" s="15"/>
      <c r="F188" s="105" t="str">
        <f>CONCATENATE(B186,": ",H186,"; ")&amp;"viz textová a výkresová část projektové dokumentace"</f>
        <v>44: 5; viz textová a výkresová část projektové dokumentace</v>
      </c>
      <c r="G188" s="9"/>
      <c r="H188" s="9"/>
      <c r="I188" s="9"/>
      <c r="J188" s="9"/>
      <c r="K188" s="9"/>
      <c r="L188" s="19"/>
      <c r="M188" s="96"/>
    </row>
    <row r="189" spans="1:13" s="85" customFormat="1" ht="12.75" customHeight="1" thickBot="1" x14ac:dyDescent="0.25">
      <c r="A189" s="8" t="s">
        <v>8</v>
      </c>
      <c r="B189" s="20"/>
      <c r="C189" s="17"/>
      <c r="D189" s="17"/>
      <c r="E189" s="17"/>
      <c r="F189" s="72" t="s">
        <v>110</v>
      </c>
      <c r="G189" s="10"/>
      <c r="H189" s="10"/>
      <c r="I189" s="10"/>
      <c r="J189" s="10"/>
      <c r="K189" s="10"/>
      <c r="L189" s="21"/>
      <c r="M189" s="96"/>
    </row>
    <row r="190" spans="1:13" s="85" customFormat="1" ht="25.5" customHeight="1" thickBot="1" x14ac:dyDescent="0.25">
      <c r="A190" s="8" t="s">
        <v>6</v>
      </c>
      <c r="B190" s="67">
        <f>1+MAX($B$13:B189)</f>
        <v>45</v>
      </c>
      <c r="C190" s="68" t="s">
        <v>187</v>
      </c>
      <c r="D190" s="68" t="s">
        <v>112</v>
      </c>
      <c r="E190" s="68" t="s">
        <v>114</v>
      </c>
      <c r="F190" s="69" t="s">
        <v>201</v>
      </c>
      <c r="G190" s="68" t="s">
        <v>202</v>
      </c>
      <c r="H190" s="73">
        <v>50</v>
      </c>
      <c r="I190" s="80"/>
      <c r="J190" s="73"/>
      <c r="K190" s="81"/>
      <c r="L190" s="82">
        <f>ROUND((ROUND(H190,3))*(ROUND(K190,2)),2)</f>
        <v>0</v>
      </c>
      <c r="M190" s="96"/>
    </row>
    <row r="191" spans="1:13" s="85" customFormat="1" ht="12.75" customHeight="1" x14ac:dyDescent="0.2">
      <c r="A191" s="8" t="s">
        <v>5</v>
      </c>
      <c r="B191" s="18"/>
      <c r="C191" s="15"/>
      <c r="D191" s="15"/>
      <c r="E191" s="15"/>
      <c r="F191" s="70"/>
      <c r="G191" s="9"/>
      <c r="H191" s="9"/>
      <c r="I191" s="9"/>
      <c r="J191" s="9"/>
      <c r="K191" s="9"/>
      <c r="L191" s="19"/>
      <c r="M191" s="96"/>
    </row>
    <row r="192" spans="1:13" s="85" customFormat="1" ht="12.75" customHeight="1" x14ac:dyDescent="0.2">
      <c r="A192" s="8" t="s">
        <v>7</v>
      </c>
      <c r="B192" s="18"/>
      <c r="C192" s="15"/>
      <c r="D192" s="15"/>
      <c r="E192" s="15"/>
      <c r="F192" s="105" t="str">
        <f>CONCATENATE(B190,": ",H190,"; ")&amp;"viz textová a výkresová část projektové dokumentace"</f>
        <v>45: 50; viz textová a výkresová část projektové dokumentace</v>
      </c>
      <c r="G192" s="9"/>
      <c r="H192" s="9"/>
      <c r="I192" s="9"/>
      <c r="J192" s="9"/>
      <c r="K192" s="9"/>
      <c r="L192" s="19"/>
      <c r="M192" s="96"/>
    </row>
    <row r="193" spans="1:13" s="85" customFormat="1" ht="12.75" customHeight="1" thickBot="1" x14ac:dyDescent="0.25">
      <c r="A193" s="8" t="s">
        <v>8</v>
      </c>
      <c r="B193" s="20"/>
      <c r="C193" s="17"/>
      <c r="D193" s="17"/>
      <c r="E193" s="17"/>
      <c r="F193" s="72" t="s">
        <v>110</v>
      </c>
      <c r="G193" s="10"/>
      <c r="H193" s="10"/>
      <c r="I193" s="10"/>
      <c r="J193" s="10"/>
      <c r="K193" s="10"/>
      <c r="L193" s="21"/>
      <c r="M193" s="96"/>
    </row>
    <row r="194" spans="1:13" s="85" customFormat="1" ht="13.5" customHeight="1" thickBot="1" x14ac:dyDescent="0.25">
      <c r="A194" s="8" t="s">
        <v>6</v>
      </c>
      <c r="B194" s="67">
        <f>1+MAX($B$13:B193)</f>
        <v>46</v>
      </c>
      <c r="C194" s="68" t="s">
        <v>188</v>
      </c>
      <c r="D194" s="68" t="s">
        <v>112</v>
      </c>
      <c r="E194" s="68" t="s">
        <v>118</v>
      </c>
      <c r="F194" s="69" t="s">
        <v>200</v>
      </c>
      <c r="G194" s="68" t="s">
        <v>116</v>
      </c>
      <c r="H194" s="73">
        <v>10</v>
      </c>
      <c r="I194" s="80"/>
      <c r="J194" s="73"/>
      <c r="K194" s="81"/>
      <c r="L194" s="82">
        <f>ROUND((ROUND(H194,3))*(ROUND(K194,2)),2)</f>
        <v>0</v>
      </c>
      <c r="M194" s="96"/>
    </row>
    <row r="195" spans="1:13" s="85" customFormat="1" ht="12.75" customHeight="1" x14ac:dyDescent="0.2">
      <c r="A195" s="8" t="s">
        <v>5</v>
      </c>
      <c r="B195" s="18"/>
      <c r="C195" s="15"/>
      <c r="D195" s="15"/>
      <c r="E195" s="15"/>
      <c r="F195" s="70"/>
      <c r="G195" s="9"/>
      <c r="H195" s="9"/>
      <c r="I195" s="9"/>
      <c r="J195" s="9"/>
      <c r="K195" s="9"/>
      <c r="L195" s="19"/>
      <c r="M195" s="96"/>
    </row>
    <row r="196" spans="1:13" s="85" customFormat="1" ht="12.75" customHeight="1" x14ac:dyDescent="0.2">
      <c r="A196" s="8" t="s">
        <v>7</v>
      </c>
      <c r="B196" s="18"/>
      <c r="C196" s="15"/>
      <c r="D196" s="15"/>
      <c r="E196" s="15"/>
      <c r="F196" s="105" t="str">
        <f>CONCATENATE(B194,": ",H194,"; ")&amp;"viz textová a výkresová část projektové dokumentace"</f>
        <v>46: 10; viz textová a výkresová část projektové dokumentace</v>
      </c>
      <c r="G196" s="9"/>
      <c r="H196" s="9"/>
      <c r="I196" s="9"/>
      <c r="J196" s="9"/>
      <c r="K196" s="9"/>
      <c r="L196" s="19"/>
      <c r="M196" s="96"/>
    </row>
    <row r="197" spans="1:13" s="85" customFormat="1" ht="71.25" customHeight="1" thickBot="1" x14ac:dyDescent="0.25">
      <c r="A197" s="8" t="s">
        <v>8</v>
      </c>
      <c r="B197" s="20"/>
      <c r="C197" s="17"/>
      <c r="D197" s="17"/>
      <c r="E197" s="17"/>
      <c r="F197" s="72" t="s">
        <v>217</v>
      </c>
      <c r="G197" s="10"/>
      <c r="H197" s="10"/>
      <c r="I197" s="10"/>
      <c r="J197" s="10"/>
      <c r="K197" s="10"/>
      <c r="L197" s="21"/>
      <c r="M197" s="96"/>
    </row>
    <row r="198" spans="1:13" s="85" customFormat="1" ht="13.5" customHeight="1" thickBot="1" x14ac:dyDescent="0.25">
      <c r="A198" s="8" t="s">
        <v>6</v>
      </c>
      <c r="B198" s="67">
        <f>1+MAX($B$13:B197)</f>
        <v>47</v>
      </c>
      <c r="C198" s="68" t="s">
        <v>189</v>
      </c>
      <c r="D198" s="68" t="s">
        <v>112</v>
      </c>
      <c r="E198" s="68" t="s">
        <v>114</v>
      </c>
      <c r="F198" s="69" t="s">
        <v>199</v>
      </c>
      <c r="G198" s="68" t="s">
        <v>116</v>
      </c>
      <c r="H198" s="73">
        <v>1</v>
      </c>
      <c r="I198" s="80"/>
      <c r="J198" s="73"/>
      <c r="K198" s="81"/>
      <c r="L198" s="82">
        <f>ROUND((ROUND(H198,3))*(ROUND(K198,2)),2)</f>
        <v>0</v>
      </c>
      <c r="M198" s="96"/>
    </row>
    <row r="199" spans="1:13" s="85" customFormat="1" ht="12.75" customHeight="1" x14ac:dyDescent="0.2">
      <c r="A199" s="8" t="s">
        <v>5</v>
      </c>
      <c r="B199" s="18"/>
      <c r="C199" s="15"/>
      <c r="D199" s="15"/>
      <c r="E199" s="15"/>
      <c r="F199" s="70"/>
      <c r="G199" s="9"/>
      <c r="H199" s="9"/>
      <c r="I199" s="9"/>
      <c r="J199" s="9"/>
      <c r="K199" s="9"/>
      <c r="L199" s="19"/>
      <c r="M199" s="96"/>
    </row>
    <row r="200" spans="1:13" s="85" customFormat="1" ht="12.75" customHeight="1" x14ac:dyDescent="0.2">
      <c r="A200" s="8" t="s">
        <v>7</v>
      </c>
      <c r="B200" s="18"/>
      <c r="C200" s="15"/>
      <c r="D200" s="15"/>
      <c r="E200" s="15"/>
      <c r="F200" s="105" t="str">
        <f>CONCATENATE(B198,": ",H198,"; ")&amp;"viz textová a výkresová část projektové dokumentace"</f>
        <v>47: 1; viz textová a výkresová část projektové dokumentace</v>
      </c>
      <c r="G200" s="9"/>
      <c r="H200" s="9"/>
      <c r="I200" s="9"/>
      <c r="J200" s="9"/>
      <c r="K200" s="9"/>
      <c r="L200" s="19"/>
      <c r="M200" s="96"/>
    </row>
    <row r="201" spans="1:13" s="85" customFormat="1" ht="12.75" customHeight="1" thickBot="1" x14ac:dyDescent="0.25">
      <c r="A201" s="8" t="s">
        <v>8</v>
      </c>
      <c r="B201" s="20"/>
      <c r="C201" s="17"/>
      <c r="D201" s="17"/>
      <c r="E201" s="17"/>
      <c r="F201" s="72" t="s">
        <v>110</v>
      </c>
      <c r="G201" s="10"/>
      <c r="H201" s="10"/>
      <c r="I201" s="10"/>
      <c r="J201" s="10"/>
      <c r="K201" s="10"/>
      <c r="L201" s="21"/>
      <c r="M201" s="96"/>
    </row>
    <row r="202" spans="1:13" s="85" customFormat="1" ht="13.5" customHeight="1" thickBot="1" x14ac:dyDescent="0.25">
      <c r="A202" s="8" t="s">
        <v>6</v>
      </c>
      <c r="B202" s="67">
        <f>1+MAX($B$13:B201)</f>
        <v>48</v>
      </c>
      <c r="C202" s="68" t="s">
        <v>190</v>
      </c>
      <c r="D202" s="68" t="s">
        <v>112</v>
      </c>
      <c r="E202" s="68" t="s">
        <v>114</v>
      </c>
      <c r="F202" s="69" t="s">
        <v>198</v>
      </c>
      <c r="G202" s="68" t="s">
        <v>116</v>
      </c>
      <c r="H202" s="73">
        <v>1</v>
      </c>
      <c r="I202" s="80"/>
      <c r="J202" s="73"/>
      <c r="K202" s="81"/>
      <c r="L202" s="82">
        <f>ROUND((ROUND(H202,3))*(ROUND(K202,2)),2)</f>
        <v>0</v>
      </c>
      <c r="M202" s="96"/>
    </row>
    <row r="203" spans="1:13" s="85" customFormat="1" ht="12.75" customHeight="1" x14ac:dyDescent="0.2">
      <c r="A203" s="8" t="s">
        <v>5</v>
      </c>
      <c r="B203" s="18"/>
      <c r="C203" s="15"/>
      <c r="D203" s="15"/>
      <c r="E203" s="15"/>
      <c r="F203" s="70"/>
      <c r="G203" s="9"/>
      <c r="H203" s="9"/>
      <c r="I203" s="9"/>
      <c r="J203" s="9"/>
      <c r="K203" s="9"/>
      <c r="L203" s="19"/>
      <c r="M203" s="96"/>
    </row>
    <row r="204" spans="1:13" s="85" customFormat="1" ht="12.75" customHeight="1" x14ac:dyDescent="0.2">
      <c r="A204" s="8" t="s">
        <v>7</v>
      </c>
      <c r="B204" s="18"/>
      <c r="C204" s="15"/>
      <c r="D204" s="15"/>
      <c r="E204" s="15"/>
      <c r="F204" s="105" t="str">
        <f>CONCATENATE(B202,": ",H202,"; ")&amp;"viz textová a výkresová část projektové dokumentace"</f>
        <v>48: 1; viz textová a výkresová část projektové dokumentace</v>
      </c>
      <c r="G204" s="9"/>
      <c r="H204" s="9"/>
      <c r="I204" s="9"/>
      <c r="J204" s="9"/>
      <c r="K204" s="9"/>
      <c r="L204" s="19"/>
      <c r="M204" s="96"/>
    </row>
    <row r="205" spans="1:13" s="85" customFormat="1" ht="12.75" customHeight="1" thickBot="1" x14ac:dyDescent="0.25">
      <c r="A205" s="8" t="s">
        <v>8</v>
      </c>
      <c r="B205" s="20"/>
      <c r="C205" s="17"/>
      <c r="D205" s="17"/>
      <c r="E205" s="17"/>
      <c r="F205" s="72" t="s">
        <v>110</v>
      </c>
      <c r="G205" s="10"/>
      <c r="H205" s="10"/>
      <c r="I205" s="10"/>
      <c r="J205" s="10"/>
      <c r="K205" s="10"/>
      <c r="L205" s="21"/>
      <c r="M205" s="96"/>
    </row>
    <row r="206" spans="1:13" s="85" customFormat="1" ht="13.5" customHeight="1" thickBot="1" x14ac:dyDescent="0.25">
      <c r="A206" s="8" t="s">
        <v>6</v>
      </c>
      <c r="B206" s="67">
        <f>1+MAX($B$13:B205)</f>
        <v>49</v>
      </c>
      <c r="C206" s="68" t="s">
        <v>191</v>
      </c>
      <c r="D206" s="68" t="s">
        <v>112</v>
      </c>
      <c r="E206" s="68" t="s">
        <v>114</v>
      </c>
      <c r="F206" s="69" t="s">
        <v>197</v>
      </c>
      <c r="G206" s="68" t="s">
        <v>116</v>
      </c>
      <c r="H206" s="73">
        <v>1</v>
      </c>
      <c r="I206" s="80"/>
      <c r="J206" s="73"/>
      <c r="K206" s="81"/>
      <c r="L206" s="82">
        <f>ROUND((ROUND(H206,3))*(ROUND(K206,2)),2)</f>
        <v>0</v>
      </c>
      <c r="M206" s="96"/>
    </row>
    <row r="207" spans="1:13" s="85" customFormat="1" ht="12.75" customHeight="1" x14ac:dyDescent="0.2">
      <c r="A207" s="8" t="s">
        <v>5</v>
      </c>
      <c r="B207" s="18"/>
      <c r="C207" s="15"/>
      <c r="D207" s="15"/>
      <c r="E207" s="15"/>
      <c r="F207" s="70"/>
      <c r="G207" s="9"/>
      <c r="H207" s="9"/>
      <c r="I207" s="9"/>
      <c r="J207" s="9"/>
      <c r="K207" s="9"/>
      <c r="L207" s="19"/>
      <c r="M207" s="96"/>
    </row>
    <row r="208" spans="1:13" s="85" customFormat="1" ht="12.75" customHeight="1" x14ac:dyDescent="0.2">
      <c r="A208" s="8" t="s">
        <v>7</v>
      </c>
      <c r="B208" s="18"/>
      <c r="C208" s="15"/>
      <c r="D208" s="15"/>
      <c r="E208" s="15"/>
      <c r="F208" s="105" t="str">
        <f>CONCATENATE(B206,": ",H206,"; ")&amp;"viz textová a výkresová část projektové dokumentace"</f>
        <v>49: 1; viz textová a výkresová část projektové dokumentace</v>
      </c>
      <c r="G208" s="9"/>
      <c r="H208" s="9"/>
      <c r="I208" s="9"/>
      <c r="J208" s="9"/>
      <c r="K208" s="9"/>
      <c r="L208" s="19"/>
      <c r="M208" s="96"/>
    </row>
    <row r="209" spans="1:13" s="85" customFormat="1" ht="12.75" customHeight="1" thickBot="1" x14ac:dyDescent="0.25">
      <c r="A209" s="8" t="s">
        <v>8</v>
      </c>
      <c r="B209" s="20"/>
      <c r="C209" s="17"/>
      <c r="D209" s="17"/>
      <c r="E209" s="17"/>
      <c r="F209" s="72" t="s">
        <v>110</v>
      </c>
      <c r="G209" s="10"/>
      <c r="H209" s="10"/>
      <c r="I209" s="10"/>
      <c r="J209" s="10"/>
      <c r="K209" s="10"/>
      <c r="L209" s="21"/>
      <c r="M209" s="96"/>
    </row>
    <row r="210" spans="1:13" s="85" customFormat="1" ht="13.5" customHeight="1" thickBot="1" x14ac:dyDescent="0.25">
      <c r="A210" s="8" t="s">
        <v>6</v>
      </c>
      <c r="B210" s="67">
        <f>1+MAX($B$13:B209)</f>
        <v>50</v>
      </c>
      <c r="C210" s="68" t="s">
        <v>192</v>
      </c>
      <c r="D210" s="68" t="s">
        <v>112</v>
      </c>
      <c r="E210" s="68" t="s">
        <v>114</v>
      </c>
      <c r="F210" s="69" t="s">
        <v>196</v>
      </c>
      <c r="G210" s="68" t="s">
        <v>116</v>
      </c>
      <c r="H210" s="73">
        <v>1</v>
      </c>
      <c r="I210" s="80"/>
      <c r="J210" s="73"/>
      <c r="K210" s="81"/>
      <c r="L210" s="82">
        <f>ROUND((ROUND(H210,3))*(ROUND(K210,2)),2)</f>
        <v>0</v>
      </c>
      <c r="M210" s="96"/>
    </row>
    <row r="211" spans="1:13" s="85" customFormat="1" ht="12.75" customHeight="1" x14ac:dyDescent="0.2">
      <c r="A211" s="8" t="s">
        <v>5</v>
      </c>
      <c r="B211" s="18"/>
      <c r="C211" s="15"/>
      <c r="D211" s="15"/>
      <c r="E211" s="15"/>
      <c r="F211" s="70"/>
      <c r="G211" s="9"/>
      <c r="H211" s="9"/>
      <c r="I211" s="9"/>
      <c r="J211" s="9"/>
      <c r="K211" s="9"/>
      <c r="L211" s="19"/>
      <c r="M211" s="96"/>
    </row>
    <row r="212" spans="1:13" s="85" customFormat="1" ht="12.75" customHeight="1" x14ac:dyDescent="0.2">
      <c r="A212" s="8" t="s">
        <v>7</v>
      </c>
      <c r="B212" s="18"/>
      <c r="C212" s="15"/>
      <c r="D212" s="15"/>
      <c r="E212" s="15"/>
      <c r="F212" s="105" t="str">
        <f>CONCATENATE(B210,": ",H210,"; ")&amp;"viz textová a výkresová část projektové dokumentace"</f>
        <v>50: 1; viz textová a výkresová část projektové dokumentace</v>
      </c>
      <c r="G212" s="9"/>
      <c r="H212" s="9"/>
      <c r="I212" s="9"/>
      <c r="J212" s="9"/>
      <c r="K212" s="9"/>
      <c r="L212" s="19"/>
      <c r="M212" s="96"/>
    </row>
    <row r="213" spans="1:13" s="85" customFormat="1" ht="12.75" customHeight="1" thickBot="1" x14ac:dyDescent="0.25">
      <c r="A213" s="8" t="s">
        <v>8</v>
      </c>
      <c r="B213" s="20"/>
      <c r="C213" s="17"/>
      <c r="D213" s="17"/>
      <c r="E213" s="17"/>
      <c r="F213" s="72" t="s">
        <v>110</v>
      </c>
      <c r="G213" s="10"/>
      <c r="H213" s="10"/>
      <c r="I213" s="10"/>
      <c r="J213" s="10"/>
      <c r="K213" s="10"/>
      <c r="L213" s="21"/>
      <c r="M213" s="96"/>
    </row>
    <row r="214" spans="1:13" s="85" customFormat="1" ht="13.5" customHeight="1" thickBot="1" x14ac:dyDescent="0.25">
      <c r="A214" s="8" t="s">
        <v>6</v>
      </c>
      <c r="B214" s="67">
        <f>1+MAX($B$13:B213)</f>
        <v>51</v>
      </c>
      <c r="C214" s="68" t="s">
        <v>193</v>
      </c>
      <c r="D214" s="68" t="s">
        <v>112</v>
      </c>
      <c r="E214" s="68" t="s">
        <v>118</v>
      </c>
      <c r="F214" s="69" t="s">
        <v>194</v>
      </c>
      <c r="G214" s="68" t="s">
        <v>195</v>
      </c>
      <c r="H214" s="73">
        <v>1</v>
      </c>
      <c r="I214" s="80"/>
      <c r="J214" s="73"/>
      <c r="K214" s="81"/>
      <c r="L214" s="82">
        <f>ROUND((ROUND(H214,3))*(ROUND(K214,2)),2)</f>
        <v>0</v>
      </c>
      <c r="M214" s="96"/>
    </row>
    <row r="215" spans="1:13" s="85" customFormat="1" ht="12.75" customHeight="1" x14ac:dyDescent="0.2">
      <c r="A215" s="8" t="s">
        <v>5</v>
      </c>
      <c r="B215" s="18"/>
      <c r="C215" s="15"/>
      <c r="D215" s="15"/>
      <c r="E215" s="15"/>
      <c r="F215" s="70"/>
      <c r="G215" s="9"/>
      <c r="H215" s="9"/>
      <c r="I215" s="9"/>
      <c r="J215" s="9"/>
      <c r="K215" s="9"/>
      <c r="L215" s="19"/>
      <c r="M215" s="96"/>
    </row>
    <row r="216" spans="1:13" s="85" customFormat="1" ht="12.75" customHeight="1" x14ac:dyDescent="0.2">
      <c r="A216" s="8" t="s">
        <v>7</v>
      </c>
      <c r="B216" s="18"/>
      <c r="C216" s="15"/>
      <c r="D216" s="15"/>
      <c r="E216" s="15"/>
      <c r="F216" s="105" t="str">
        <f>CONCATENATE(B214,": ",H214,"; ")&amp;"viz textová a výkresová část projektové dokumentace"</f>
        <v>51: 1; viz textová a výkresová část projektové dokumentace</v>
      </c>
      <c r="G216" s="9"/>
      <c r="H216" s="9"/>
      <c r="I216" s="9"/>
      <c r="J216" s="9"/>
      <c r="K216" s="9"/>
      <c r="L216" s="19"/>
      <c r="M216" s="96"/>
    </row>
    <row r="217" spans="1:13" s="85" customFormat="1" ht="72.75" customHeight="1" thickBot="1" x14ac:dyDescent="0.25">
      <c r="A217" s="8" t="s">
        <v>8</v>
      </c>
      <c r="B217" s="20"/>
      <c r="C217" s="17"/>
      <c r="D217" s="17"/>
      <c r="E217" s="17"/>
      <c r="F217" s="72" t="s">
        <v>215</v>
      </c>
      <c r="G217" s="10"/>
      <c r="H217" s="10"/>
      <c r="I217" s="10"/>
      <c r="J217" s="10"/>
      <c r="K217" s="10"/>
      <c r="L217" s="21"/>
      <c r="M217" s="96"/>
    </row>
    <row r="218" spans="1:13" s="85" customFormat="1" ht="12.75" customHeight="1" x14ac:dyDescent="0.2">
      <c r="A218" s="106"/>
      <c r="B218" s="107" t="s">
        <v>174</v>
      </c>
      <c r="C218" s="108" t="s">
        <v>175</v>
      </c>
      <c r="D218" s="109"/>
      <c r="E218" s="109"/>
      <c r="F218" s="109" t="s">
        <v>111</v>
      </c>
      <c r="G218" s="109"/>
      <c r="H218" s="110"/>
      <c r="I218" s="111"/>
      <c r="J218" s="112"/>
      <c r="K218" s="111"/>
      <c r="L218" s="113">
        <f>SUM(L14:L217)</f>
        <v>0</v>
      </c>
      <c r="M218" s="96"/>
    </row>
    <row r="219" spans="1:13" x14ac:dyDescent="0.2">
      <c r="A219" s="1"/>
      <c r="B219" s="1"/>
      <c r="C219" s="92"/>
      <c r="D219" s="92"/>
      <c r="E219" s="92"/>
      <c r="F219" s="92"/>
      <c r="G219" s="93"/>
      <c r="H219" s="94"/>
      <c r="I219" s="95"/>
      <c r="J219" s="94"/>
      <c r="K219" s="96"/>
      <c r="L219" s="96"/>
    </row>
    <row r="220" spans="1:13" x14ac:dyDescent="0.2">
      <c r="A220" s="1"/>
      <c r="B220" s="1"/>
      <c r="C220" s="92"/>
      <c r="D220" s="92"/>
      <c r="E220" s="92"/>
      <c r="F220" s="92"/>
      <c r="G220" s="93"/>
      <c r="H220" s="94"/>
      <c r="I220" s="95"/>
      <c r="J220" s="94"/>
      <c r="K220" s="96"/>
      <c r="L220" s="96"/>
    </row>
    <row r="221" spans="1:13" x14ac:dyDescent="0.2">
      <c r="A221" s="1"/>
      <c r="B221" s="1"/>
      <c r="C221" s="92"/>
      <c r="D221" s="92"/>
      <c r="E221" s="92"/>
      <c r="F221" s="92"/>
      <c r="G221" s="93"/>
      <c r="H221" s="94"/>
      <c r="I221" s="95"/>
      <c r="J221" s="94"/>
      <c r="K221" s="96"/>
      <c r="L221" s="96"/>
    </row>
    <row r="222" spans="1:13" x14ac:dyDescent="0.2">
      <c r="A222" s="1"/>
      <c r="B222" s="1"/>
      <c r="C222" s="92"/>
      <c r="D222" s="92"/>
      <c r="E222" s="92"/>
      <c r="F222" s="92"/>
      <c r="G222" s="93"/>
      <c r="H222" s="94"/>
      <c r="I222" s="95"/>
      <c r="J222" s="94"/>
      <c r="K222" s="96"/>
      <c r="L222" s="96"/>
    </row>
    <row r="223" spans="1:13" x14ac:dyDescent="0.2">
      <c r="A223" s="1"/>
      <c r="B223" s="1"/>
      <c r="C223" s="92"/>
      <c r="D223" s="92"/>
      <c r="E223" s="92"/>
      <c r="F223" s="92"/>
      <c r="G223" s="93"/>
      <c r="H223" s="94"/>
      <c r="I223" s="95"/>
      <c r="J223" s="94"/>
      <c r="K223" s="96"/>
      <c r="L223" s="96"/>
    </row>
    <row r="224" spans="1:13" x14ac:dyDescent="0.2">
      <c r="A224" s="1"/>
      <c r="B224" s="1"/>
      <c r="C224" s="92"/>
      <c r="D224" s="92"/>
      <c r="E224" s="92"/>
      <c r="F224" s="92"/>
      <c r="G224" s="93"/>
      <c r="H224" s="94"/>
      <c r="I224" s="95"/>
      <c r="J224" s="94"/>
      <c r="K224" s="96"/>
      <c r="L224" s="96"/>
    </row>
    <row r="225" spans="1:12" x14ac:dyDescent="0.2">
      <c r="A225" s="1"/>
      <c r="B225" s="1"/>
      <c r="C225" s="92"/>
      <c r="D225" s="92"/>
      <c r="E225" s="92"/>
      <c r="F225" s="92"/>
      <c r="G225" s="93"/>
      <c r="H225" s="94"/>
      <c r="I225" s="95"/>
      <c r="J225" s="94"/>
      <c r="K225" s="96"/>
      <c r="L225" s="96"/>
    </row>
    <row r="226" spans="1:12" x14ac:dyDescent="0.2">
      <c r="A226" s="1"/>
      <c r="B226" s="1"/>
      <c r="C226" s="92"/>
      <c r="D226" s="92"/>
      <c r="E226" s="92"/>
      <c r="F226" s="92"/>
      <c r="G226" s="93"/>
      <c r="H226" s="94"/>
      <c r="I226" s="95"/>
      <c r="J226" s="94"/>
      <c r="K226" s="96"/>
      <c r="L226" s="96"/>
    </row>
    <row r="227" spans="1:12" x14ac:dyDescent="0.2">
      <c r="A227" s="1"/>
      <c r="B227" s="1"/>
      <c r="C227" s="92"/>
      <c r="D227" s="92"/>
      <c r="E227" s="92"/>
      <c r="F227" s="92"/>
      <c r="G227" s="93"/>
      <c r="H227" s="94"/>
      <c r="I227" s="95"/>
      <c r="J227" s="94"/>
      <c r="K227" s="96"/>
      <c r="L227" s="96"/>
    </row>
    <row r="228" spans="1:12" x14ac:dyDescent="0.2">
      <c r="A228" s="1"/>
      <c r="B228" s="1"/>
      <c r="C228" s="92"/>
      <c r="D228" s="92"/>
      <c r="E228" s="92"/>
      <c r="F228" s="92"/>
      <c r="G228" s="93"/>
      <c r="H228" s="94"/>
      <c r="I228" s="95"/>
      <c r="J228" s="94"/>
      <c r="K228" s="96"/>
      <c r="L228" s="96"/>
    </row>
    <row r="229" spans="1:12" x14ac:dyDescent="0.2">
      <c r="A229" s="1"/>
      <c r="B229" s="1"/>
      <c r="C229" s="92"/>
      <c r="D229" s="92"/>
      <c r="E229" s="92"/>
      <c r="F229" s="92"/>
      <c r="G229" s="93"/>
      <c r="H229" s="94"/>
      <c r="I229" s="95"/>
      <c r="J229" s="94"/>
      <c r="K229" s="96"/>
      <c r="L229" s="96"/>
    </row>
    <row r="230" spans="1:12" x14ac:dyDescent="0.2">
      <c r="A230" s="1"/>
      <c r="B230" s="1"/>
      <c r="C230" s="92"/>
      <c r="D230" s="92"/>
      <c r="E230" s="92"/>
      <c r="F230" s="92"/>
      <c r="G230" s="93"/>
      <c r="H230" s="94"/>
      <c r="I230" s="95"/>
      <c r="J230" s="94"/>
      <c r="K230" s="96"/>
      <c r="L230" s="96"/>
    </row>
    <row r="231" spans="1:12" x14ac:dyDescent="0.2">
      <c r="A231" s="1"/>
      <c r="B231" s="1"/>
      <c r="C231" s="92"/>
      <c r="D231" s="92"/>
      <c r="E231" s="92"/>
      <c r="F231" s="92"/>
      <c r="G231" s="93"/>
      <c r="H231" s="94"/>
      <c r="I231" s="95"/>
      <c r="J231" s="94"/>
      <c r="K231" s="96"/>
      <c r="L231" s="96"/>
    </row>
    <row r="232" spans="1:12" x14ac:dyDescent="0.2">
      <c r="A232" s="1"/>
      <c r="B232" s="1"/>
      <c r="C232" s="92"/>
      <c r="D232" s="92"/>
      <c r="E232" s="92"/>
      <c r="F232" s="92"/>
      <c r="G232" s="93"/>
      <c r="H232" s="94"/>
      <c r="I232" s="95"/>
      <c r="J232" s="94"/>
      <c r="K232" s="96"/>
      <c r="L232" s="96"/>
    </row>
    <row r="233" spans="1:12" x14ac:dyDescent="0.2">
      <c r="A233" s="1"/>
      <c r="B233" s="1"/>
      <c r="C233" s="92"/>
      <c r="D233" s="92"/>
      <c r="E233" s="92"/>
      <c r="F233" s="92"/>
      <c r="G233" s="93"/>
      <c r="H233" s="94"/>
      <c r="I233" s="95"/>
      <c r="J233" s="94"/>
      <c r="K233" s="96"/>
      <c r="L233" s="96"/>
    </row>
    <row r="234" spans="1:12" x14ac:dyDescent="0.2">
      <c r="A234" s="1"/>
      <c r="B234" s="1"/>
      <c r="C234" s="92"/>
      <c r="D234" s="92"/>
      <c r="E234" s="92"/>
      <c r="F234" s="92"/>
      <c r="G234" s="93"/>
      <c r="H234" s="94"/>
      <c r="I234" s="95"/>
      <c r="J234" s="94"/>
      <c r="K234" s="96"/>
      <c r="L234" s="96"/>
    </row>
    <row r="235" spans="1:12" x14ac:dyDescent="0.2">
      <c r="A235" s="1"/>
      <c r="B235" s="1"/>
      <c r="C235" s="92"/>
      <c r="D235" s="92"/>
      <c r="E235" s="92"/>
      <c r="F235" s="92"/>
      <c r="G235" s="93"/>
      <c r="H235" s="94"/>
      <c r="I235" s="95"/>
      <c r="J235" s="94"/>
      <c r="K235" s="96"/>
      <c r="L235" s="96"/>
    </row>
    <row r="236" spans="1:12" x14ac:dyDescent="0.2">
      <c r="A236" s="1"/>
      <c r="B236" s="1"/>
      <c r="C236" s="92"/>
      <c r="D236" s="92"/>
      <c r="E236" s="92"/>
      <c r="F236" s="92"/>
      <c r="G236" s="93"/>
      <c r="H236" s="94"/>
      <c r="I236" s="95"/>
      <c r="J236" s="94"/>
      <c r="K236" s="96"/>
      <c r="L236" s="96"/>
    </row>
    <row r="237" spans="1:12" x14ac:dyDescent="0.2">
      <c r="A237" s="1"/>
      <c r="B237" s="1"/>
      <c r="C237" s="92"/>
      <c r="D237" s="92"/>
      <c r="E237" s="92"/>
      <c r="F237" s="92"/>
      <c r="G237" s="93"/>
      <c r="H237" s="94"/>
      <c r="I237" s="95"/>
      <c r="J237" s="94"/>
      <c r="K237" s="96"/>
      <c r="L237" s="96"/>
    </row>
    <row r="238" spans="1:12" x14ac:dyDescent="0.2">
      <c r="A238" s="1"/>
      <c r="B238" s="1"/>
      <c r="C238" s="92"/>
      <c r="D238" s="92"/>
      <c r="E238" s="92"/>
      <c r="F238" s="92"/>
      <c r="G238" s="93"/>
      <c r="H238" s="94"/>
      <c r="I238" s="95"/>
      <c r="J238" s="94"/>
      <c r="K238" s="96"/>
      <c r="L238" s="96"/>
    </row>
    <row r="239" spans="1:12" x14ac:dyDescent="0.2">
      <c r="A239" s="1"/>
      <c r="B239" s="1"/>
      <c r="C239" s="92"/>
      <c r="D239" s="92"/>
      <c r="E239" s="92"/>
      <c r="F239" s="92"/>
      <c r="G239" s="93"/>
      <c r="H239" s="94"/>
      <c r="I239" s="95"/>
      <c r="J239" s="94"/>
      <c r="K239" s="96"/>
      <c r="L239" s="96"/>
    </row>
    <row r="240" spans="1:12" x14ac:dyDescent="0.2">
      <c r="A240" s="1"/>
      <c r="B240" s="1"/>
      <c r="C240" s="92"/>
      <c r="D240" s="92"/>
      <c r="E240" s="92"/>
      <c r="F240" s="92"/>
      <c r="G240" s="93"/>
      <c r="H240" s="94"/>
      <c r="I240" s="95"/>
      <c r="J240" s="94"/>
      <c r="K240" s="96"/>
      <c r="L240" s="96"/>
    </row>
    <row r="241" spans="1:12" x14ac:dyDescent="0.2">
      <c r="A241" s="1"/>
      <c r="B241" s="1"/>
      <c r="C241" s="92"/>
      <c r="D241" s="92"/>
      <c r="E241" s="92"/>
      <c r="F241" s="92"/>
      <c r="G241" s="93"/>
      <c r="H241" s="94"/>
      <c r="I241" s="95"/>
      <c r="J241" s="94"/>
      <c r="K241" s="96"/>
      <c r="L241" s="96"/>
    </row>
    <row r="242" spans="1:12" x14ac:dyDescent="0.2">
      <c r="A242" s="1"/>
      <c r="B242" s="1"/>
      <c r="C242" s="92"/>
      <c r="D242" s="92"/>
      <c r="E242" s="92"/>
      <c r="F242" s="92"/>
      <c r="G242" s="93"/>
      <c r="H242" s="94"/>
      <c r="I242" s="95"/>
      <c r="J242" s="94"/>
      <c r="K242" s="96"/>
      <c r="L242" s="96"/>
    </row>
    <row r="243" spans="1:12" x14ac:dyDescent="0.2">
      <c r="A243" s="1"/>
      <c r="B243" s="1"/>
      <c r="C243" s="92"/>
      <c r="D243" s="92"/>
      <c r="E243" s="92"/>
      <c r="F243" s="92"/>
      <c r="G243" s="93"/>
      <c r="H243" s="94"/>
      <c r="I243" s="95"/>
      <c r="J243" s="94"/>
      <c r="K243" s="96"/>
      <c r="L243" s="96"/>
    </row>
    <row r="244" spans="1:12" x14ac:dyDescent="0.2">
      <c r="A244" s="1"/>
      <c r="B244" s="1"/>
      <c r="C244" s="92"/>
      <c r="D244" s="92"/>
      <c r="E244" s="92"/>
      <c r="F244" s="92"/>
      <c r="G244" s="93"/>
      <c r="H244" s="94"/>
      <c r="I244" s="95"/>
      <c r="J244" s="94"/>
      <c r="K244" s="96"/>
      <c r="L244" s="96"/>
    </row>
    <row r="245" spans="1:12" x14ac:dyDescent="0.2">
      <c r="A245" s="1"/>
      <c r="B245" s="1"/>
      <c r="C245" s="92"/>
      <c r="D245" s="92"/>
      <c r="E245" s="92"/>
      <c r="F245" s="92"/>
      <c r="G245" s="93"/>
      <c r="H245" s="94"/>
      <c r="I245" s="95"/>
      <c r="J245" s="94"/>
      <c r="K245" s="96"/>
      <c r="L245" s="96"/>
    </row>
    <row r="246" spans="1:12" x14ac:dyDescent="0.2">
      <c r="A246" s="1"/>
      <c r="B246" s="1"/>
      <c r="C246" s="92"/>
      <c r="D246" s="92"/>
      <c r="E246" s="92"/>
      <c r="F246" s="92"/>
      <c r="G246" s="93"/>
      <c r="H246" s="94"/>
      <c r="I246" s="95"/>
      <c r="J246" s="94"/>
      <c r="K246" s="96"/>
      <c r="L246" s="96"/>
    </row>
    <row r="247" spans="1:12" x14ac:dyDescent="0.2">
      <c r="A247" s="1"/>
      <c r="B247" s="1"/>
      <c r="C247" s="92"/>
      <c r="D247" s="92"/>
      <c r="E247" s="92"/>
      <c r="F247" s="92"/>
      <c r="G247" s="93"/>
      <c r="H247" s="94"/>
      <c r="I247" s="95"/>
      <c r="J247" s="94"/>
      <c r="K247" s="96"/>
      <c r="L247" s="96"/>
    </row>
    <row r="248" spans="1:12" x14ac:dyDescent="0.2">
      <c r="A248" s="1"/>
      <c r="B248" s="1"/>
      <c r="C248" s="92"/>
      <c r="D248" s="92"/>
      <c r="E248" s="92"/>
      <c r="F248" s="92"/>
      <c r="G248" s="93"/>
      <c r="H248" s="94"/>
      <c r="I248" s="95"/>
      <c r="J248" s="94"/>
      <c r="K248" s="96"/>
      <c r="L248" s="96"/>
    </row>
    <row r="249" spans="1:12" x14ac:dyDescent="0.2">
      <c r="A249" s="1"/>
      <c r="B249" s="1"/>
      <c r="C249" s="92"/>
      <c r="D249" s="92"/>
      <c r="E249" s="92"/>
      <c r="F249" s="92"/>
      <c r="G249" s="93"/>
      <c r="H249" s="94"/>
      <c r="I249" s="95"/>
      <c r="J249" s="94"/>
      <c r="K249" s="96"/>
      <c r="L249" s="96"/>
    </row>
    <row r="250" spans="1:12" x14ac:dyDescent="0.2">
      <c r="A250" s="1"/>
      <c r="B250" s="1"/>
      <c r="C250" s="92"/>
      <c r="D250" s="92"/>
      <c r="E250" s="92"/>
      <c r="F250" s="92"/>
      <c r="G250" s="93"/>
      <c r="H250" s="94"/>
      <c r="I250" s="95"/>
      <c r="J250" s="94"/>
      <c r="K250" s="96"/>
      <c r="L250" s="96"/>
    </row>
    <row r="251" spans="1:12" x14ac:dyDescent="0.2">
      <c r="A251" s="1"/>
      <c r="B251" s="1"/>
      <c r="C251" s="92"/>
      <c r="D251" s="92"/>
      <c r="E251" s="92"/>
      <c r="F251" s="92"/>
      <c r="G251" s="93"/>
      <c r="H251" s="94"/>
      <c r="I251" s="95"/>
      <c r="J251" s="94"/>
      <c r="K251" s="96"/>
      <c r="L251" s="96"/>
    </row>
    <row r="252" spans="1:12" x14ac:dyDescent="0.2">
      <c r="A252" s="1"/>
      <c r="B252" s="1"/>
      <c r="C252" s="92"/>
      <c r="D252" s="92"/>
      <c r="E252" s="92"/>
      <c r="F252" s="92"/>
      <c r="G252" s="93"/>
      <c r="H252" s="94"/>
      <c r="I252" s="95"/>
      <c r="J252" s="94"/>
      <c r="K252" s="96"/>
      <c r="L252" s="96"/>
    </row>
    <row r="253" spans="1:12" x14ac:dyDescent="0.2">
      <c r="A253" s="1"/>
      <c r="B253" s="1"/>
      <c r="C253" s="92"/>
      <c r="D253" s="92"/>
      <c r="E253" s="92"/>
      <c r="F253" s="92"/>
      <c r="G253" s="93"/>
      <c r="H253" s="94"/>
      <c r="I253" s="95"/>
      <c r="J253" s="94"/>
      <c r="K253" s="96"/>
      <c r="L253" s="96"/>
    </row>
    <row r="254" spans="1:12" x14ac:dyDescent="0.2">
      <c r="A254" s="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7"/>
    </row>
    <row r="1045" spans="1:12" x14ac:dyDescent="0.2">
      <c r="A1045" s="1"/>
      <c r="B1045" s="1"/>
      <c r="C1045" s="92"/>
      <c r="D1045" s="92"/>
      <c r="E1045" s="92"/>
      <c r="F1045" s="92"/>
      <c r="G1045" s="93"/>
      <c r="H1045" s="94"/>
      <c r="I1045" s="95"/>
      <c r="J1045" s="94"/>
      <c r="K1045" s="96"/>
      <c r="L1045" s="97"/>
    </row>
    <row r="1046" spans="1:12" x14ac:dyDescent="0.2">
      <c r="A1046" s="1"/>
      <c r="B1046" s="1"/>
      <c r="C1046" s="92"/>
      <c r="D1046" s="92"/>
      <c r="E1046" s="92"/>
      <c r="F1046" s="92"/>
      <c r="G1046" s="93"/>
      <c r="H1046" s="94"/>
      <c r="I1046" s="95"/>
      <c r="J1046" s="94"/>
      <c r="K1046" s="96"/>
      <c r="L1046" s="97"/>
    </row>
    <row r="1047" spans="1:12" x14ac:dyDescent="0.2">
      <c r="A1047" s="1"/>
      <c r="B1047" s="1"/>
      <c r="C1047" s="92"/>
      <c r="D1047" s="92"/>
      <c r="E1047" s="92"/>
      <c r="F1047" s="92"/>
      <c r="G1047" s="93"/>
      <c r="H1047" s="94"/>
      <c r="I1047" s="95"/>
      <c r="J1047" s="94"/>
      <c r="K1047" s="96"/>
      <c r="L1047" s="97"/>
    </row>
    <row r="1048" spans="1:12" x14ac:dyDescent="0.2">
      <c r="A1048" s="1"/>
      <c r="B1048" s="1"/>
      <c r="C1048" s="92"/>
      <c r="D1048" s="92"/>
      <c r="E1048" s="92"/>
      <c r="F1048" s="92"/>
      <c r="G1048" s="93"/>
      <c r="H1048" s="94"/>
      <c r="I1048" s="95"/>
      <c r="J1048" s="94"/>
      <c r="K1048" s="96"/>
      <c r="L1048" s="97"/>
    </row>
    <row r="1049" spans="1:12" x14ac:dyDescent="0.2">
      <c r="A1049" s="1"/>
      <c r="B1049" s="1"/>
      <c r="C1049" s="92"/>
      <c r="D1049" s="92"/>
      <c r="E1049" s="92"/>
      <c r="F1049" s="92"/>
      <c r="G1049" s="93"/>
      <c r="H1049" s="94"/>
      <c r="I1049" s="95"/>
      <c r="J1049" s="94"/>
      <c r="K1049" s="96"/>
      <c r="L1049" s="98"/>
    </row>
    <row r="1050" spans="1:12" x14ac:dyDescent="0.2">
      <c r="A1050" s="1"/>
      <c r="B1050" s="1"/>
      <c r="C1050" s="92"/>
      <c r="D1050" s="92"/>
      <c r="E1050" s="92"/>
      <c r="F1050" s="92"/>
      <c r="G1050" s="93"/>
      <c r="H1050" s="94"/>
      <c r="I1050" s="95"/>
      <c r="J1050" s="94"/>
      <c r="K1050" s="96"/>
      <c r="L1050" s="98"/>
    </row>
    <row r="1051" spans="1:12" x14ac:dyDescent="0.2">
      <c r="A1051" s="1"/>
      <c r="B1051" s="1"/>
      <c r="C1051" s="92"/>
      <c r="D1051" s="92"/>
      <c r="E1051" s="92"/>
      <c r="F1051" s="92"/>
      <c r="G1051" s="93"/>
      <c r="H1051" s="94"/>
      <c r="I1051" s="95"/>
      <c r="J1051" s="94"/>
      <c r="K1051" s="96"/>
      <c r="L1051" s="98"/>
    </row>
    <row r="1052" spans="1:12" x14ac:dyDescent="0.2">
      <c r="A1052" s="1"/>
      <c r="B1052" s="1"/>
      <c r="C1052" s="92"/>
      <c r="D1052" s="92"/>
      <c r="E1052" s="92"/>
      <c r="F1052" s="92"/>
      <c r="G1052" s="93"/>
      <c r="H1052" s="94"/>
      <c r="I1052" s="95"/>
      <c r="J1052" s="94"/>
      <c r="K1052" s="96"/>
      <c r="L1052" s="98"/>
    </row>
    <row r="1053" spans="1:12" x14ac:dyDescent="0.2">
      <c r="A1053" s="1"/>
      <c r="B1053" s="1"/>
      <c r="C1053" s="92"/>
      <c r="D1053" s="92"/>
      <c r="E1053" s="92"/>
      <c r="F1053" s="92"/>
      <c r="G1053" s="93"/>
      <c r="H1053" s="94"/>
      <c r="I1053" s="95"/>
      <c r="J1053" s="94"/>
      <c r="K1053" s="96"/>
      <c r="L1053" s="98"/>
    </row>
    <row r="1054" spans="1:12" x14ac:dyDescent="0.2">
      <c r="A1054" s="1"/>
      <c r="B1054" s="1"/>
      <c r="C1054" s="92"/>
      <c r="D1054" s="92"/>
      <c r="E1054" s="92"/>
      <c r="F1054" s="92"/>
      <c r="G1054" s="93"/>
      <c r="H1054" s="94"/>
      <c r="I1054" s="95"/>
      <c r="J1054" s="94"/>
      <c r="K1054" s="96"/>
      <c r="L1054" s="98"/>
    </row>
    <row r="1055" spans="1:12" x14ac:dyDescent="0.2">
      <c r="A1055" s="1"/>
      <c r="B1055" s="1"/>
      <c r="C1055" s="92"/>
      <c r="D1055" s="92"/>
      <c r="E1055" s="92"/>
      <c r="F1055" s="92"/>
      <c r="G1055" s="93"/>
      <c r="H1055" s="94"/>
      <c r="I1055" s="95"/>
      <c r="J1055" s="94"/>
      <c r="K1055" s="96"/>
      <c r="L1055" s="98"/>
    </row>
    <row r="1056" spans="1:12" x14ac:dyDescent="0.2">
      <c r="A1056" s="1"/>
      <c r="B1056" s="1"/>
      <c r="C1056" s="92"/>
      <c r="D1056" s="92"/>
      <c r="E1056" s="92"/>
      <c r="F1056" s="92"/>
      <c r="G1056" s="93"/>
      <c r="H1056" s="94"/>
      <c r="I1056" s="95"/>
      <c r="J1056" s="94"/>
      <c r="K1056" s="96"/>
      <c r="L1056" s="98"/>
    </row>
    <row r="1057" spans="1:12" x14ac:dyDescent="0.2">
      <c r="A1057" s="1"/>
      <c r="B1057" s="1"/>
      <c r="C1057" s="92"/>
      <c r="D1057" s="92"/>
      <c r="E1057" s="92"/>
      <c r="F1057" s="92"/>
      <c r="G1057" s="93"/>
      <c r="H1057" s="94"/>
      <c r="I1057" s="95"/>
      <c r="J1057" s="94"/>
      <c r="K1057" s="96"/>
      <c r="L1057" s="98"/>
    </row>
    <row r="1058" spans="1:12" x14ac:dyDescent="0.2">
      <c r="A1058" s="1"/>
      <c r="B1058" s="1"/>
      <c r="C1058" s="92"/>
      <c r="D1058" s="92"/>
      <c r="E1058" s="92"/>
      <c r="F1058" s="92"/>
      <c r="G1058" s="93"/>
      <c r="H1058" s="94"/>
      <c r="I1058" s="95"/>
      <c r="J1058" s="94"/>
      <c r="K1058" s="96"/>
      <c r="L1058" s="98"/>
    </row>
    <row r="1059" spans="1:12" x14ac:dyDescent="0.2">
      <c r="A1059" s="1"/>
      <c r="B1059" s="1"/>
      <c r="C1059" s="92"/>
      <c r="D1059" s="92"/>
      <c r="E1059" s="92"/>
      <c r="F1059" s="92"/>
      <c r="G1059" s="93"/>
      <c r="H1059" s="94"/>
      <c r="I1059" s="95"/>
      <c r="J1059" s="94"/>
      <c r="K1059" s="96"/>
      <c r="L1059" s="98"/>
    </row>
    <row r="1060" spans="1:12" x14ac:dyDescent="0.2">
      <c r="A1060" s="1"/>
      <c r="B1060" s="1"/>
      <c r="C1060" s="92"/>
      <c r="D1060" s="92"/>
      <c r="E1060" s="92"/>
      <c r="F1060" s="92"/>
      <c r="G1060" s="93"/>
      <c r="H1060" s="94"/>
      <c r="I1060" s="95"/>
      <c r="J1060" s="94"/>
      <c r="K1060" s="96"/>
      <c r="L1060" s="98"/>
    </row>
    <row r="1061" spans="1:12" x14ac:dyDescent="0.2">
      <c r="A1061" s="1"/>
      <c r="B1061" s="1"/>
      <c r="C1061" s="92"/>
      <c r="D1061" s="92"/>
      <c r="E1061" s="92"/>
      <c r="F1061" s="92"/>
      <c r="G1061" s="93"/>
      <c r="H1061" s="94"/>
      <c r="I1061" s="95"/>
      <c r="J1061" s="94"/>
      <c r="K1061" s="96"/>
      <c r="L1061" s="98"/>
    </row>
    <row r="1062" spans="1:12" x14ac:dyDescent="0.2">
      <c r="A1062" s="1"/>
      <c r="B1062" s="1"/>
      <c r="C1062" s="92"/>
      <c r="D1062" s="92"/>
      <c r="E1062" s="92"/>
      <c r="F1062" s="92"/>
      <c r="G1062" s="93"/>
      <c r="H1062" s="94"/>
      <c r="I1062" s="95"/>
      <c r="J1062" s="94"/>
      <c r="K1062" s="96"/>
      <c r="L1062" s="98"/>
    </row>
    <row r="1063" spans="1:12" x14ac:dyDescent="0.2">
      <c r="A1063" s="1"/>
      <c r="B1063" s="1"/>
      <c r="C1063" s="92"/>
      <c r="D1063" s="92"/>
      <c r="E1063" s="92"/>
      <c r="F1063" s="92"/>
      <c r="G1063" s="93"/>
      <c r="H1063" s="94"/>
      <c r="I1063" s="95"/>
      <c r="J1063" s="94"/>
      <c r="K1063" s="96"/>
      <c r="L1063" s="98"/>
    </row>
    <row r="1064" spans="1:12" x14ac:dyDescent="0.2">
      <c r="A1064" s="1"/>
      <c r="B1064" s="1"/>
      <c r="C1064" s="92"/>
      <c r="D1064" s="92"/>
      <c r="E1064" s="92"/>
      <c r="F1064" s="92"/>
      <c r="G1064" s="93"/>
      <c r="H1064" s="94"/>
      <c r="I1064" s="95"/>
      <c r="J1064" s="94"/>
      <c r="K1064" s="96"/>
      <c r="L1064" s="98"/>
    </row>
    <row r="1065" spans="1:12" x14ac:dyDescent="0.2">
      <c r="A1065" s="1"/>
      <c r="B1065" s="1"/>
      <c r="C1065" s="92"/>
      <c r="D1065" s="92"/>
      <c r="E1065" s="92"/>
      <c r="F1065" s="92"/>
      <c r="G1065" s="93"/>
      <c r="H1065" s="94"/>
      <c r="I1065" s="95"/>
      <c r="J1065" s="94"/>
      <c r="K1065" s="96"/>
      <c r="L1065" s="30"/>
    </row>
    <row r="1066" spans="1:12" x14ac:dyDescent="0.2">
      <c r="A1066" s="1"/>
      <c r="B1066" s="1"/>
      <c r="C1066" s="92"/>
      <c r="D1066" s="92"/>
      <c r="E1066" s="92"/>
      <c r="F1066" s="92"/>
      <c r="G1066" s="93"/>
      <c r="H1066" s="94"/>
      <c r="I1066" s="95"/>
      <c r="J1066" s="94"/>
      <c r="K1066" s="96"/>
      <c r="L1066" s="30"/>
    </row>
    <row r="1067" spans="1:12" x14ac:dyDescent="0.2">
      <c r="A1067" s="1"/>
      <c r="B1067" s="1"/>
      <c r="C1067" s="92"/>
      <c r="D1067" s="92"/>
      <c r="E1067" s="92"/>
      <c r="F1067" s="92"/>
      <c r="G1067" s="93"/>
      <c r="H1067" s="94"/>
      <c r="I1067" s="95"/>
      <c r="J1067" s="94"/>
      <c r="K1067" s="96"/>
      <c r="L1067" s="30"/>
    </row>
    <row r="1068" spans="1:12" x14ac:dyDescent="0.2">
      <c r="A1068" s="1"/>
      <c r="B1068" s="1"/>
      <c r="C1068" s="92"/>
      <c r="D1068" s="92"/>
      <c r="E1068" s="92"/>
      <c r="F1068" s="92"/>
      <c r="G1068" s="93"/>
      <c r="H1068" s="94"/>
      <c r="I1068" s="95"/>
      <c r="J1068" s="94"/>
      <c r="K1068" s="96"/>
      <c r="L1068" s="30"/>
    </row>
    <row r="1069" spans="1:12" x14ac:dyDescent="0.2">
      <c r="A1069" s="1"/>
      <c r="B1069" s="1"/>
      <c r="C1069" s="92"/>
      <c r="D1069" s="92"/>
      <c r="E1069" s="92"/>
      <c r="F1069" s="92"/>
      <c r="G1069" s="93"/>
      <c r="H1069" s="94"/>
      <c r="I1069" s="95"/>
      <c r="J1069" s="94"/>
      <c r="K1069" s="96"/>
      <c r="L1069" s="30"/>
    </row>
    <row r="1070" spans="1:12" x14ac:dyDescent="0.2">
      <c r="A1070" s="1"/>
      <c r="B1070" s="1"/>
      <c r="C1070" s="92"/>
      <c r="D1070" s="92"/>
      <c r="E1070" s="92"/>
      <c r="F1070" s="92"/>
      <c r="G1070" s="93"/>
      <c r="H1070" s="94"/>
      <c r="I1070" s="95"/>
      <c r="J1070" s="94"/>
      <c r="K1070" s="96"/>
      <c r="L1070" s="30"/>
    </row>
    <row r="1071" spans="1:12" x14ac:dyDescent="0.2">
      <c r="A1071" s="1"/>
      <c r="B1071" s="1"/>
      <c r="C1071" s="92"/>
      <c r="D1071" s="99"/>
      <c r="E1071" s="92"/>
      <c r="F1071" s="92"/>
      <c r="G1071" s="93"/>
      <c r="H1071" s="94"/>
      <c r="I1071" s="95"/>
      <c r="J1071" s="94"/>
      <c r="K1071" s="97"/>
      <c r="L1071" s="30"/>
    </row>
    <row r="1072" spans="1:12" x14ac:dyDescent="0.2">
      <c r="A1072" s="1"/>
      <c r="B1072" s="1"/>
      <c r="C1072" s="92"/>
      <c r="D1072" s="99"/>
      <c r="E1072" s="92"/>
      <c r="F1072" s="92"/>
      <c r="G1072" s="93"/>
      <c r="H1072" s="94"/>
      <c r="I1072" s="95"/>
      <c r="J1072" s="94"/>
      <c r="K1072" s="97"/>
      <c r="L1072" s="30"/>
    </row>
    <row r="1073" spans="1:12" x14ac:dyDescent="0.2">
      <c r="A1073" s="1"/>
      <c r="B1073" s="1"/>
      <c r="C1073" s="92"/>
      <c r="D1073" s="99"/>
      <c r="E1073" s="92"/>
      <c r="F1073" s="92"/>
      <c r="G1073" s="93"/>
      <c r="H1073" s="94"/>
      <c r="I1073" s="95"/>
      <c r="J1073" s="94"/>
      <c r="K1073" s="97"/>
      <c r="L1073" s="30"/>
    </row>
    <row r="1074" spans="1:12" x14ac:dyDescent="0.2">
      <c r="A1074" s="1"/>
      <c r="B1074" s="1"/>
      <c r="C1074" s="92"/>
      <c r="D1074" s="99"/>
      <c r="E1074" s="92"/>
      <c r="F1074" s="92"/>
      <c r="G1074" s="93"/>
      <c r="H1074" s="94"/>
      <c r="I1074" s="95"/>
      <c r="J1074" s="94"/>
      <c r="K1074" s="97"/>
      <c r="L1074" s="30"/>
    </row>
    <row r="1075" spans="1:12" x14ac:dyDescent="0.2">
      <c r="A1075" s="1"/>
      <c r="B1075" s="1"/>
      <c r="C1075" s="92"/>
      <c r="D1075" s="99"/>
      <c r="E1075" s="92"/>
      <c r="F1075" s="92"/>
      <c r="G1075" s="93"/>
      <c r="H1075" s="94"/>
      <c r="I1075" s="95"/>
      <c r="J1075" s="94"/>
      <c r="K1075" s="97"/>
      <c r="L1075" s="30"/>
    </row>
    <row r="1076" spans="1:12" x14ac:dyDescent="0.2">
      <c r="A1076" s="1"/>
      <c r="B1076" s="1"/>
      <c r="C1076" s="92"/>
      <c r="D1076" s="99"/>
      <c r="E1076" s="92"/>
      <c r="F1076" s="92"/>
      <c r="G1076" s="93"/>
      <c r="H1076" s="94"/>
      <c r="I1076" s="95"/>
      <c r="J1076" s="94"/>
      <c r="K1076" s="98"/>
      <c r="L1076" s="30"/>
    </row>
    <row r="1077" spans="1:12" x14ac:dyDescent="0.2">
      <c r="A1077" s="1"/>
      <c r="B1077" s="1"/>
      <c r="C1077" s="92"/>
      <c r="D1077" s="99"/>
      <c r="E1077" s="92"/>
      <c r="F1077" s="92"/>
      <c r="G1077" s="93"/>
      <c r="H1077" s="94"/>
      <c r="I1077" s="95"/>
      <c r="J1077" s="94"/>
      <c r="K1077" s="98"/>
      <c r="L1077" s="30"/>
    </row>
    <row r="1078" spans="1:12" x14ac:dyDescent="0.2">
      <c r="A1078" s="1"/>
      <c r="B1078" s="1"/>
      <c r="C1078" s="92"/>
      <c r="D1078" s="99"/>
      <c r="E1078" s="92"/>
      <c r="F1078" s="92"/>
      <c r="G1078" s="93"/>
      <c r="H1078" s="94"/>
      <c r="I1078" s="95"/>
      <c r="J1078" s="94"/>
      <c r="K1078" s="98"/>
      <c r="L1078" s="30"/>
    </row>
    <row r="1079" spans="1:12" x14ac:dyDescent="0.2">
      <c r="A1079" s="1"/>
      <c r="B1079" s="1"/>
      <c r="C1079" s="92"/>
      <c r="D1079" s="99"/>
      <c r="E1079" s="92"/>
      <c r="F1079" s="92"/>
      <c r="G1079" s="93"/>
      <c r="H1079" s="94"/>
      <c r="I1079" s="95"/>
      <c r="J1079" s="94"/>
      <c r="K1079" s="98"/>
      <c r="L1079" s="30"/>
    </row>
    <row r="1080" spans="1:12" x14ac:dyDescent="0.2">
      <c r="A1080" s="1"/>
      <c r="B1080" s="1"/>
      <c r="C1080" s="92"/>
      <c r="D1080" s="99"/>
      <c r="E1080" s="92"/>
      <c r="F1080" s="92"/>
      <c r="G1080" s="93"/>
      <c r="H1080" s="94"/>
      <c r="I1080" s="95"/>
      <c r="J1080" s="94"/>
      <c r="K1080" s="98"/>
      <c r="L1080" s="30"/>
    </row>
    <row r="1081" spans="1:12" x14ac:dyDescent="0.2">
      <c r="A1081" s="1"/>
      <c r="B1081" s="1"/>
      <c r="C1081" s="92"/>
      <c r="D1081" s="99"/>
      <c r="E1081" s="92"/>
      <c r="F1081" s="92"/>
      <c r="G1081" s="93"/>
      <c r="H1081" s="94"/>
      <c r="I1081" s="95"/>
      <c r="J1081" s="94"/>
      <c r="K1081" s="98"/>
      <c r="L1081" s="30"/>
    </row>
    <row r="1082" spans="1:12" x14ac:dyDescent="0.2">
      <c r="C1082" s="74"/>
      <c r="D1082" s="76"/>
      <c r="E1082" s="74"/>
      <c r="F1082" s="74"/>
      <c r="G1082" s="75"/>
      <c r="H1082" s="77"/>
      <c r="I1082" s="78"/>
      <c r="J1082" s="77"/>
      <c r="K1082" s="79"/>
    </row>
    <row r="1083" spans="1:12" x14ac:dyDescent="0.2">
      <c r="C1083" s="74"/>
      <c r="D1083" s="76"/>
      <c r="E1083" s="74"/>
      <c r="F1083" s="74"/>
      <c r="G1083" s="75"/>
      <c r="H1083" s="77"/>
      <c r="I1083" s="78"/>
      <c r="J1083" s="77"/>
      <c r="K1083" s="79"/>
    </row>
    <row r="1084" spans="1:12" x14ac:dyDescent="0.2">
      <c r="C1084" s="74"/>
      <c r="D1084" s="76"/>
      <c r="E1084" s="74"/>
      <c r="F1084" s="74"/>
      <c r="G1084" s="75"/>
      <c r="H1084" s="77"/>
      <c r="I1084" s="78"/>
      <c r="J1084" s="77"/>
      <c r="K1084" s="79"/>
    </row>
    <row r="1085" spans="1:12" x14ac:dyDescent="0.2">
      <c r="C1085" s="74"/>
      <c r="D1085" s="76"/>
      <c r="E1085" s="74"/>
      <c r="F1085" s="74"/>
      <c r="G1085" s="75"/>
      <c r="H1085" s="77"/>
      <c r="I1085" s="78"/>
      <c r="J1085" s="77"/>
      <c r="K1085" s="79"/>
    </row>
    <row r="1086" spans="1:12" x14ac:dyDescent="0.2">
      <c r="C1086" s="74"/>
      <c r="D1086" s="76"/>
      <c r="E1086" s="74"/>
      <c r="F1086" s="74"/>
      <c r="G1086" s="75"/>
      <c r="H1086" s="77"/>
      <c r="I1086" s="78"/>
      <c r="J1086" s="77"/>
      <c r="K1086" s="79"/>
    </row>
    <row r="1087" spans="1:12" x14ac:dyDescent="0.2">
      <c r="C1087" s="74"/>
      <c r="D1087" s="76"/>
      <c r="E1087" s="74"/>
      <c r="F1087" s="74"/>
      <c r="G1087" s="75"/>
      <c r="H1087" s="77"/>
      <c r="I1087" s="78"/>
      <c r="J1087" s="77"/>
      <c r="K1087" s="79"/>
    </row>
    <row r="1088" spans="1:12" x14ac:dyDescent="0.2">
      <c r="C1088" s="74"/>
      <c r="D1088" s="76"/>
      <c r="E1088" s="74"/>
      <c r="F1088" s="74"/>
      <c r="G1088" s="75"/>
      <c r="H1088" s="77"/>
      <c r="I1088" s="78"/>
      <c r="J1088" s="77"/>
      <c r="K1088" s="79"/>
    </row>
    <row r="1089" spans="3:11" x14ac:dyDescent="0.2">
      <c r="C1089" s="74"/>
      <c r="D1089" s="76"/>
      <c r="E1089" s="74"/>
      <c r="F1089" s="74"/>
      <c r="G1089" s="75"/>
      <c r="H1089" s="77"/>
      <c r="I1089" s="78"/>
      <c r="J1089" s="77"/>
      <c r="K1089" s="79"/>
    </row>
    <row r="1090" spans="3:11" x14ac:dyDescent="0.2">
      <c r="C1090" s="74"/>
      <c r="D1090" s="76"/>
      <c r="E1090" s="74"/>
      <c r="F1090" s="74"/>
      <c r="G1090" s="75"/>
      <c r="H1090" s="77"/>
      <c r="I1090" s="78"/>
      <c r="J1090" s="77"/>
      <c r="K1090" s="79"/>
    </row>
    <row r="1091" spans="3:11" x14ac:dyDescent="0.2">
      <c r="K1091" s="79"/>
    </row>
  </sheetData>
  <sheetProtection formatCells="0" formatColumns="0" formatRows="0" insertColumns="0" insertRows="0" deleteColumns="0" deleteRows="0" sort="0" autoFilter="0"/>
  <autoFilter ref="A12:L218"/>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5 F41 F49 F53 F57 F69 F97 F73 F77 F81 F85 F89 F93 F101 F141 F105 F109 F113 F117 F125 F121 F129 F133 F137 F145 F217 F149 F153 F157 F161 F165 F169 F173 F177 F181 F185 F189 F197 F193 F201 F205 F209 F213 F61 F65"/>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1 F55 F59 F67 F71 F75 F79 F83 F87 F91 F95 F99 F103 F107 F111 F115 F119 F123 F131 F135 F139 F143 F147 F151 F155 F159 F163 F167 F171 F175 F179 F183 F187 F191 F195 F199 F203 F207 F211 F215 F127 F63"/>
    <dataValidation allowBlank="1" showInputMessage="1" showErrorMessage="1" promptTitle="Název položky" prompt="Přesný název položky dle cenové soustavy, nebo vlastní název v případě položky mimo cenovou soustavu." sqref="F14 F18 F22 F26 F30 F34 F38 F42 F46 F50 F54 F58 F66 F70 F74 F78 F82 F86 F90 F94 F98 F102 F106 F110 F114 F118 F122 F130 F134 F138 F142 F146 F150 F154 F158 F162 F166 F170 F174 F178 F182 F186 F190 F194 F198 F202 F206 F210 F214 F126 F6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15-20-01</vt:lpstr>
      <vt:lpstr>Kategorie monitoringu</vt:lpstr>
      <vt:lpstr>hide</vt:lpstr>
      <vt:lpstr>změny</vt:lpstr>
      <vt:lpstr>'PS 15-20-01'!Názvy_tisku</vt:lpstr>
      <vt:lpstr>'PS 15-20-01'!Oblast_tisku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2018-04-24T07:34:34Z</cp:lastPrinted>
  <dcterms:created xsi:type="dcterms:W3CDTF">2015-03-16T09:47:49Z</dcterms:created>
  <dcterms:modified xsi:type="dcterms:W3CDTF">2018-06-27T10:37:24Z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